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iyiphua\Downloads\"/>
    </mc:Choice>
  </mc:AlternateContent>
  <xr:revisionPtr revIDLastSave="0" documentId="8_{98C0C7C0-259F-49E5-8073-956DE6B3CF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t A Summary of Quotations" sheetId="5" r:id="rId1"/>
    <sheet name="Part B Comparison of Propos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" l="1"/>
  <c r="D20" i="5"/>
  <c r="C20" i="5"/>
  <c r="F10" i="1" s="1"/>
  <c r="L17" i="1"/>
  <c r="I17" i="1"/>
  <c r="F17" i="1"/>
  <c r="I9" i="1"/>
  <c r="B22" i="5"/>
  <c r="D19" i="5"/>
  <c r="E19" i="5"/>
  <c r="C19" i="5"/>
  <c r="F16" i="1"/>
  <c r="D5" i="1"/>
  <c r="L21" i="1"/>
  <c r="I21" i="1"/>
  <c r="F21" i="1"/>
  <c r="L19" i="1"/>
  <c r="I19" i="1"/>
  <c r="F19" i="1"/>
  <c r="I16" i="1"/>
  <c r="L16" i="1"/>
  <c r="L22" i="1" l="1"/>
  <c r="F22" i="1"/>
  <c r="I22" i="1"/>
  <c r="B24" i="1"/>
  <c r="B6" i="1"/>
  <c r="L9" i="1"/>
  <c r="F9" i="1"/>
  <c r="F13" i="1"/>
  <c r="F24" i="1" s="1"/>
  <c r="I8" i="1"/>
  <c r="D6" i="1"/>
  <c r="B5" i="1"/>
  <c r="L8" i="1"/>
  <c r="F8" i="1"/>
  <c r="L10" i="1"/>
  <c r="I10" i="1"/>
  <c r="I13" i="1" l="1"/>
  <c r="I24" i="1" s="1"/>
  <c r="L13" i="1"/>
  <c r="L24" i="1" s="1"/>
</calcChain>
</file>

<file path=xl/sharedStrings.xml><?xml version="1.0" encoding="utf-8"?>
<sst xmlns="http://schemas.openxmlformats.org/spreadsheetml/2006/main" count="79" uniqueCount="53">
  <si>
    <t>SSA</t>
  </si>
  <si>
    <t>Scope</t>
  </si>
  <si>
    <t>Criteria / Action</t>
  </si>
  <si>
    <t>Score</t>
  </si>
  <si>
    <t>Total Score</t>
  </si>
  <si>
    <t>Recommended Vendor</t>
  </si>
  <si>
    <t>Total (Without GST)</t>
  </si>
  <si>
    <t>PART A: SUMMARY OF QUOTATIONS</t>
  </si>
  <si>
    <t>Preferred Vendor</t>
  </si>
  <si>
    <t>[ Name of SSA ]</t>
  </si>
  <si>
    <t>[ Vendor 2 ]</t>
  </si>
  <si>
    <t>[ Vendor 3 ]</t>
  </si>
  <si>
    <t>Lowest Quote</t>
  </si>
  <si>
    <t>Preferred Vendor and Lowest Quote</t>
  </si>
  <si>
    <t>Price</t>
  </si>
  <si>
    <t>Justification</t>
  </si>
  <si>
    <t>Weightage Applied</t>
  </si>
  <si>
    <t>Qualitative Criteria</t>
  </si>
  <si>
    <t>Quantitative Criteria</t>
  </si>
  <si>
    <r>
      <t xml:space="preserve">Preferred Vendor - </t>
    </r>
    <r>
      <rPr>
        <i/>
        <sz val="11"/>
        <color theme="0" tint="-0.499984740745262"/>
        <rFont val="Roboto Medium"/>
      </rPr>
      <t>[Vendor 2]</t>
    </r>
    <r>
      <rPr>
        <sz val="11"/>
        <rFont val="Roboto Medium"/>
      </rPr>
      <t xml:space="preserve"> has been recommended as it is able to meet the performance expectations of the SSA most closely.
</t>
    </r>
    <r>
      <rPr>
        <i/>
        <sz val="11"/>
        <color theme="0" tint="-0.499984740745262"/>
        <rFont val="Roboto Medium"/>
      </rPr>
      <t>You may include further justifications/elaboration for preferred vendor.</t>
    </r>
  </si>
  <si>
    <r>
      <t xml:space="preserve">Lowest Quote/[Vendor 1 Quote] x 50
</t>
    </r>
    <r>
      <rPr>
        <b/>
        <i/>
        <sz val="11"/>
        <color rgb="FF000000"/>
        <rFont val="Roboto Medium"/>
      </rPr>
      <t>Calculated automatically</t>
    </r>
  </si>
  <si>
    <r>
      <t xml:space="preserve">Lowest Quote/[Vendor 2 Quote] x 50
</t>
    </r>
    <r>
      <rPr>
        <b/>
        <i/>
        <sz val="11"/>
        <color rgb="FF000000"/>
        <rFont val="Roboto Medium"/>
      </rPr>
      <t xml:space="preserve">
Calculated automatically</t>
    </r>
  </si>
  <si>
    <r>
      <t xml:space="preserve">Lowest Quote/[Vendor 3 Quote] x 50
</t>
    </r>
    <r>
      <rPr>
        <b/>
        <i/>
        <sz val="11"/>
        <color rgb="FF000000"/>
        <rFont val="Roboto Medium"/>
      </rPr>
      <t>Calculated automatically</t>
    </r>
  </si>
  <si>
    <t>Total (With GST)</t>
  </si>
  <si>
    <t>Total Score for Quality of IT Solution</t>
  </si>
  <si>
    <t>Please read instructions below before completing Part A: Summary of Quotations</t>
  </si>
  <si>
    <t>Total Project Cost indicated in Part A</t>
  </si>
  <si>
    <t>Weighted Score for Functional Specifications</t>
  </si>
  <si>
    <t>Weighted Score for Vendor's Experience</t>
  </si>
  <si>
    <t>Weighted Score for Vendor's Service Level</t>
  </si>
  <si>
    <t>Total Score for Vendor Quality</t>
  </si>
  <si>
    <t>[Provide justification for Vendor's track record and experience in the sector]</t>
  </si>
  <si>
    <t>[Provide justification for Vendor's service level]</t>
  </si>
  <si>
    <r>
      <rPr>
        <u/>
        <sz val="11"/>
        <color rgb="FF000000"/>
        <rFont val="Roboto Medium"/>
      </rPr>
      <t>Vendor's Service Level (10%)</t>
    </r>
    <r>
      <rPr>
        <sz val="10"/>
        <color rgb="FF000000"/>
        <rFont val="Roboto Medium"/>
      </rPr>
      <t xml:space="preserve">
•	Ease of collaboration with vendor to fulfil agency's requirements
•	Ability of vendor to meet agency's expectations, including:
     - Responsiveness: The amount of time required for Vendor to respond to agency's request
     - Turnaround time: The amount of time required for Vendor to complete the request and deliver the output</t>
    </r>
  </si>
  <si>
    <t>Business Process Re-engineering of Senior Care Programme</t>
  </si>
  <si>
    <t>New volunteer job role design and creation</t>
  </si>
  <si>
    <t>Change campaign implementation</t>
  </si>
  <si>
    <t>.</t>
  </si>
  <si>
    <t>Consultancy Project</t>
  </si>
  <si>
    <t>[ Name of Project]</t>
  </si>
  <si>
    <t>Vendor and Consultancy Service</t>
  </si>
  <si>
    <t>Cost of Consultancy Service</t>
  </si>
  <si>
    <t>Quality of Consultancy Service</t>
  </si>
  <si>
    <r>
      <rPr>
        <u/>
        <sz val="11"/>
        <color rgb="FF000000"/>
        <rFont val="Roboto Medium"/>
      </rPr>
      <t>Vendor's Experience (10%)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•	Company's track record, with evidence from case studies and/or testimonials
•	Relevant experience in the Social Service Sector</t>
    </r>
  </si>
  <si>
    <t>[Provide justification for quality of Consultancy Service in terms of fulfilling SSA's functional specifications]</t>
  </si>
  <si>
    <r>
      <t xml:space="preserve">
If the service to be rendered costs more than $6,000, you are required to:
- Submit 3 comparable quotations and;
- Complete and submit </t>
    </r>
    <r>
      <rPr>
        <u/>
        <sz val="11"/>
        <rFont val="Roboto Medium"/>
      </rPr>
      <t>Part A Summary of Quotations</t>
    </r>
    <r>
      <rPr>
        <sz val="11"/>
        <rFont val="Roboto Medium"/>
      </rPr>
      <t xml:space="preserve"> (This Sheet). 
If the</t>
    </r>
    <r>
      <rPr>
        <b/>
        <sz val="11"/>
        <rFont val="Roboto Medium"/>
      </rPr>
      <t xml:space="preserve"> preferred consultant/service provider is not the lowest quotation</t>
    </r>
    <r>
      <rPr>
        <sz val="11"/>
        <rFont val="Roboto Medium"/>
      </rPr>
      <t xml:space="preserve">, you will also need to fill in </t>
    </r>
    <r>
      <rPr>
        <u/>
        <sz val="11"/>
        <rFont val="Roboto Medium"/>
      </rPr>
      <t>Part B Vendor Evaluation Matrix</t>
    </r>
    <r>
      <rPr>
        <sz val="11"/>
        <rFont val="Roboto Medium"/>
      </rPr>
      <t xml:space="preserve"> to justify the reasons of the selection.</t>
    </r>
  </si>
  <si>
    <t>[ Vendor 1]</t>
  </si>
  <si>
    <r>
      <t xml:space="preserve">- Your agency is required to fill in the WHITE cells only.
- Select from the dropdowns in </t>
    </r>
    <r>
      <rPr>
        <u/>
        <sz val="11"/>
        <rFont val="Roboto Medium"/>
      </rPr>
      <t>row 11</t>
    </r>
    <r>
      <rPr>
        <sz val="11"/>
        <rFont val="Roboto Medium"/>
      </rPr>
      <t xml:space="preserve"> to indicate if the Consultant/Service Provider is the </t>
    </r>
    <r>
      <rPr>
        <i/>
        <sz val="11"/>
        <rFont val="Roboto Medium"/>
      </rPr>
      <t>Preferred Vendor</t>
    </r>
    <r>
      <rPr>
        <sz val="11"/>
        <rFont val="Roboto Medium"/>
      </rPr>
      <t xml:space="preserve">, the </t>
    </r>
    <r>
      <rPr>
        <i/>
        <sz val="11"/>
        <rFont val="Roboto Medium"/>
      </rPr>
      <t>Lowest Quote</t>
    </r>
    <r>
      <rPr>
        <sz val="11"/>
        <rFont val="Roboto Medium"/>
      </rPr>
      <t xml:space="preserve">, or </t>
    </r>
    <r>
      <rPr>
        <i/>
        <sz val="11"/>
        <rFont val="Roboto Medium"/>
      </rPr>
      <t>Preferred Vendor and Lowest Quote</t>
    </r>
    <r>
      <rPr>
        <sz val="11"/>
        <rFont val="Roboto Medium"/>
      </rPr>
      <t>.*
- Include all required scope of work, which should be similar across the 3 quotations to be considered comparable.
- You may merge/add/delete the cost of components wherever necessary.
- Check if the Consultant/Service Provider is eligible for GST via the IRAS website (www.iras.gov.sg).
* Input Consultant/Service Provider with the lowest quote as [Vendor 1]. 
If Preferred Vendor quotation is NOT the lowest quotation, your agency is required to also submit Part B: Comparison of Proposal.
If Preferred Vendor is the lowest quotation, your agency will NOT be required to submit Part B: Comparison of Proposal.</t>
    </r>
  </si>
  <si>
    <t>PART B: COMPARISON OF PROPOSAL</t>
  </si>
  <si>
    <t>Please read instructions below before completing Part B: Comparison of Proposal</t>
  </si>
  <si>
    <r>
      <t xml:space="preserve">This evaluation tool rates the ability of the Consultant/Service Provider to meet the applicant’s requirements using a weighted scoring matrix.
Your agency is required to </t>
    </r>
    <r>
      <rPr>
        <b/>
        <u/>
        <sz val="11"/>
        <color rgb="FF000000"/>
        <rFont val="Roboto Medium"/>
      </rPr>
      <t>fill in the WHITE cells only</t>
    </r>
    <r>
      <rPr>
        <sz val="11"/>
        <color rgb="FF000000"/>
        <rFont val="Roboto Medium"/>
      </rPr>
      <t>. Coloured cells have been locked as weighted scores will be calculated automatically.
•	For the Quantitaive Criteria Section, the scores are calculated automatically. 
•	For the Qualitative Criteria Section, provide a score of 0 (Not Relevant) to 5 (Excellent) and include justifications for the scores indicated.
Refer to the scoring guide:
"0" - criteria is not relevant or is non-existent for the Consultancy Service/Consultant/Service Provider.
"1" - Consultancy Service/Consultant/Service Provider is inadequate and incomplete in meeting criteria
"2" - Consultancy Service/Consultant/Service Provider is poor in meeting criteria but still fulfils some requirements
"3" - Consultancy Service/Consultant/Service Provider is adequate in meeting criteria but does not go beyond the basic requirements
"4" - Consultancy Service/Consultant/Service Provider is strong in meeting criteria and goes beyond the basic requirements
"5" - IConsultancy Service/Consultant/Service Provider is excellent in meeting criteria and is exactly what the agency is looking for</t>
    </r>
  </si>
  <si>
    <r>
      <rPr>
        <u/>
        <sz val="11"/>
        <color rgb="FF000000"/>
        <rFont val="Roboto Medium"/>
      </rPr>
      <t xml:space="preserve">Requirement Specifications (20%)
</t>
    </r>
    <r>
      <rPr>
        <sz val="10"/>
        <color rgb="FF000000"/>
        <rFont val="Roboto Medium"/>
      </rPr>
      <t xml:space="preserve">Requirement specifications fulfil project requirements in Social Service Agency's context, including:
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• Consultant/Service Provider's ability and competency to fulfil as many requirements as possible
• Clarity of project scope, approach, timeline, milestones and deliverables
• Dedicated and qualified project resource provided by Consultant/Service Provider
• Mitigation plan in case of project delays
• Established timeline to provide progress reporting that meet agency's needs
• Other value added services by Consultant/Service Provider</t>
    </r>
  </si>
  <si>
    <t>Quality of Consultant /Service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</si>
</sst>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[$$-4809]* #,##0.00_-;\-[$$-4809]* #,##0.00_-;_-[$$-4809]* &quot;-&quot;??_-;_-@_-"/>
  </numFmts>
  <fonts count="39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Roboto Medium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theme="0" tint="-0.3499862666707357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Roboto Medium"/>
    </font>
    <font>
      <sz val="11"/>
      <name val="Roboto Medium"/>
    </font>
    <font>
      <b/>
      <sz val="11"/>
      <color theme="0"/>
      <name val="Roboto Medium"/>
    </font>
    <font>
      <sz val="10"/>
      <color rgb="FF000000"/>
      <name val="Arial"/>
      <family val="2"/>
    </font>
    <font>
      <b/>
      <sz val="11"/>
      <color rgb="FF000000"/>
      <name val="Roboto Medium"/>
    </font>
    <font>
      <sz val="12"/>
      <color rgb="FF000000"/>
      <name val="Roboto Medium"/>
    </font>
    <font>
      <b/>
      <i/>
      <sz val="11"/>
      <color rgb="FF000000"/>
      <name val="Roboto Medium"/>
    </font>
    <font>
      <i/>
      <sz val="11"/>
      <name val="Roboto Medium"/>
    </font>
    <font>
      <b/>
      <sz val="11"/>
      <name val="Roboto Medium"/>
    </font>
    <font>
      <sz val="11"/>
      <color theme="0"/>
      <name val="Roboto Medium"/>
    </font>
    <font>
      <i/>
      <sz val="11"/>
      <color theme="0" tint="-0.499984740745262"/>
      <name val="Roboto Medium"/>
    </font>
    <font>
      <b/>
      <sz val="12"/>
      <color theme="0"/>
      <name val="Roboto Medium"/>
    </font>
    <font>
      <b/>
      <u/>
      <sz val="11"/>
      <color rgb="FF000000"/>
      <name val="Roboto Medium"/>
    </font>
    <font>
      <sz val="10"/>
      <color rgb="FF000000"/>
      <name val="Roboto Medium"/>
    </font>
    <font>
      <u/>
      <sz val="11"/>
      <color rgb="FF000000"/>
      <name val="Roboto Medium"/>
    </font>
    <font>
      <sz val="11"/>
      <color theme="0" tint="-0.499984740745262"/>
      <name val="Roboto Medium"/>
    </font>
    <font>
      <b/>
      <i/>
      <sz val="11"/>
      <color theme="1" tint="0.34998626667073579"/>
      <name val="Roboto Medium"/>
    </font>
    <font>
      <b/>
      <sz val="11"/>
      <color theme="1" tint="0.34998626667073579"/>
      <name val="Roboto Medium"/>
    </font>
    <font>
      <u/>
      <sz val="11"/>
      <name val="Roboto Medium"/>
    </font>
    <font>
      <sz val="11"/>
      <color theme="1"/>
      <name val="Roboto Medium"/>
    </font>
    <font>
      <sz val="11"/>
      <color theme="1" tint="0.499984740745262"/>
      <name val="Roboto Medium"/>
    </font>
    <font>
      <sz val="11"/>
      <color rgb="FF258383"/>
      <name val="Roboto Medium"/>
    </font>
    <font>
      <sz val="11"/>
      <color rgb="FF705308"/>
      <name val="Roboto Medium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rgb="FF258383"/>
        <bgColor indexed="64"/>
      </patternFill>
    </fill>
    <fill>
      <patternFill patternType="solid">
        <fgColor rgb="FF258383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rgb="FF004040"/>
      </left>
      <right style="thin">
        <color rgb="FF004040"/>
      </right>
      <top style="thin">
        <color rgb="FF004040"/>
      </top>
      <bottom style="thin">
        <color rgb="FF004040"/>
      </bottom>
      <diagonal/>
    </border>
    <border>
      <left style="thin">
        <color rgb="FF004040"/>
      </left>
      <right/>
      <top style="thin">
        <color rgb="FF004040"/>
      </top>
      <bottom style="thin">
        <color rgb="FF004040"/>
      </bottom>
      <diagonal/>
    </border>
    <border>
      <left/>
      <right/>
      <top style="thin">
        <color rgb="FF004040"/>
      </top>
      <bottom style="thin">
        <color rgb="FF004040"/>
      </bottom>
      <diagonal/>
    </border>
    <border>
      <left/>
      <right style="thin">
        <color rgb="FF004040"/>
      </right>
      <top style="thin">
        <color rgb="FF004040"/>
      </top>
      <bottom style="thin">
        <color rgb="FF004040"/>
      </bottom>
      <diagonal/>
    </border>
    <border>
      <left/>
      <right/>
      <top/>
      <bottom style="thin">
        <color rgb="FF004040"/>
      </bottom>
      <diagonal/>
    </border>
    <border>
      <left style="thin">
        <color rgb="FF004040"/>
      </left>
      <right style="thin">
        <color rgb="FF004040"/>
      </right>
      <top/>
      <bottom style="thin">
        <color rgb="FF004040"/>
      </bottom>
      <diagonal/>
    </border>
    <border>
      <left/>
      <right style="thin">
        <color rgb="FF004040"/>
      </right>
      <top/>
      <bottom/>
      <diagonal/>
    </border>
    <border>
      <left style="thin">
        <color rgb="FF004040"/>
      </left>
      <right style="thin">
        <color rgb="FF004040"/>
      </right>
      <top style="thin">
        <color rgb="FF0040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404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4040"/>
      </top>
      <bottom style="thin">
        <color rgb="FF00404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404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4040"/>
      </top>
      <bottom style="thin">
        <color rgb="FF004040"/>
      </bottom>
      <diagonal/>
    </border>
    <border>
      <left style="medium">
        <color indexed="64"/>
      </left>
      <right/>
      <top style="thin">
        <color rgb="FF00404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4040"/>
      </bottom>
      <diagonal/>
    </border>
    <border>
      <left/>
      <right style="medium">
        <color indexed="64"/>
      </right>
      <top/>
      <bottom style="thin">
        <color rgb="FF0040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4040"/>
      </right>
      <top style="medium">
        <color indexed="64"/>
      </top>
      <bottom/>
      <diagonal/>
    </border>
    <border>
      <left style="thin">
        <color rgb="FF004040"/>
      </left>
      <right/>
      <top style="medium">
        <color indexed="64"/>
      </top>
      <bottom style="thin">
        <color rgb="FF004040"/>
      </bottom>
      <diagonal/>
    </border>
    <border>
      <left/>
      <right/>
      <top style="medium">
        <color indexed="64"/>
      </top>
      <bottom style="thin">
        <color rgb="FF004040"/>
      </bottom>
      <diagonal/>
    </border>
    <border>
      <left/>
      <right style="medium">
        <color indexed="64"/>
      </right>
      <top style="medium">
        <color indexed="64"/>
      </top>
      <bottom style="thin">
        <color rgb="FF00404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4040"/>
      </right>
      <top/>
      <bottom style="medium">
        <color indexed="64"/>
      </bottom>
      <diagonal/>
    </border>
    <border>
      <left style="thin">
        <color rgb="FF004040"/>
      </left>
      <right/>
      <top style="thin">
        <color rgb="FF00404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404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quotePrefix="1" applyFont="1"/>
    <xf numFmtId="0" fontId="2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20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4" fillId="6" borderId="48" xfId="0" applyFont="1" applyFill="1" applyBorder="1" applyProtection="1">
      <protection locked="0"/>
    </xf>
    <xf numFmtId="0" fontId="17" fillId="6" borderId="48" xfId="0" applyFont="1" applyFill="1" applyBorder="1" applyProtection="1">
      <protection locked="0"/>
    </xf>
    <xf numFmtId="0" fontId="24" fillId="6" borderId="15" xfId="0" applyFont="1" applyFill="1" applyBorder="1" applyProtection="1">
      <protection locked="0"/>
    </xf>
    <xf numFmtId="0" fontId="15" fillId="11" borderId="52" xfId="0" applyFont="1" applyFill="1" applyBorder="1" applyAlignment="1">
      <alignment vertical="center"/>
    </xf>
    <xf numFmtId="2" fontId="15" fillId="11" borderId="16" xfId="2" applyNumberFormat="1" applyFont="1" applyFill="1" applyBorder="1" applyAlignment="1" applyProtection="1">
      <alignment horizontal="center" vertical="center" wrapText="1"/>
    </xf>
    <xf numFmtId="0" fontId="30" fillId="10" borderId="38" xfId="0" applyFont="1" applyFill="1" applyBorder="1" applyAlignment="1">
      <alignment horizontal="center" vertical="center" wrapText="1"/>
    </xf>
    <xf numFmtId="0" fontId="32" fillId="11" borderId="38" xfId="0" applyFont="1" applyFill="1" applyBorder="1" applyAlignment="1">
      <alignment horizontal="center" vertical="center" wrapText="1"/>
    </xf>
    <xf numFmtId="0" fontId="32" fillId="11" borderId="43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vertical="center"/>
    </xf>
    <xf numFmtId="0" fontId="15" fillId="11" borderId="26" xfId="0" applyFont="1" applyFill="1" applyBorder="1" applyAlignment="1">
      <alignment vertical="center"/>
    </xf>
    <xf numFmtId="9" fontId="20" fillId="8" borderId="16" xfId="0" applyNumberFormat="1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left" vertical="center" wrapText="1"/>
    </xf>
    <xf numFmtId="0" fontId="15" fillId="8" borderId="40" xfId="0" applyFont="1" applyFill="1" applyBorder="1" applyAlignment="1">
      <alignment vertical="center" wrapText="1"/>
    </xf>
    <xf numFmtId="0" fontId="31" fillId="11" borderId="44" xfId="0" applyFont="1" applyFill="1" applyBorder="1" applyAlignment="1">
      <alignment vertical="center" wrapText="1"/>
    </xf>
    <xf numFmtId="0" fontId="25" fillId="10" borderId="36" xfId="0" applyFont="1" applyFill="1" applyBorder="1" applyAlignment="1">
      <alignment vertical="center" wrapText="1"/>
    </xf>
    <xf numFmtId="0" fontId="31" fillId="11" borderId="36" xfId="0" applyFont="1" applyFill="1" applyBorder="1" applyAlignment="1">
      <alignment horizontal="left" vertical="center" wrapText="1"/>
    </xf>
    <xf numFmtId="0" fontId="25" fillId="10" borderId="36" xfId="0" applyFont="1" applyFill="1" applyBorder="1" applyAlignment="1">
      <alignment horizontal="left" vertical="center" wrapText="1"/>
    </xf>
    <xf numFmtId="0" fontId="31" fillId="11" borderId="36" xfId="0" applyFont="1" applyFill="1" applyBorder="1" applyAlignment="1">
      <alignment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28" fillId="0" borderId="0" xfId="0" applyFont="1"/>
    <xf numFmtId="165" fontId="16" fillId="0" borderId="1" xfId="1" applyNumberFormat="1" applyFont="1" applyBorder="1" applyAlignment="1">
      <alignment horizontal="left" vertical="center" wrapText="1"/>
    </xf>
    <xf numFmtId="0" fontId="16" fillId="0" borderId="5" xfId="0" applyFont="1" applyBorder="1"/>
    <xf numFmtId="0" fontId="16" fillId="0" borderId="0" xfId="0" applyFont="1"/>
    <xf numFmtId="0" fontId="38" fillId="0" borderId="0" xfId="0" applyFont="1"/>
    <xf numFmtId="165" fontId="16" fillId="0" borderId="4" xfId="1" applyNumberFormat="1" applyFont="1" applyBorder="1" applyAlignment="1">
      <alignment horizontal="left" vertical="center" wrapText="1"/>
    </xf>
    <xf numFmtId="165" fontId="36" fillId="2" borderId="4" xfId="1" applyNumberFormat="1" applyFont="1" applyFill="1" applyBorder="1" applyAlignment="1">
      <alignment horizontal="left" vertical="center" wrapText="1"/>
    </xf>
    <xf numFmtId="0" fontId="35" fillId="0" borderId="57" xfId="0" applyFont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15" fillId="8" borderId="10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6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left" vertical="center"/>
    </xf>
    <xf numFmtId="0" fontId="26" fillId="6" borderId="3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center" vertical="center" wrapText="1"/>
    </xf>
    <xf numFmtId="0" fontId="17" fillId="6" borderId="15" xfId="0" applyFont="1" applyFill="1" applyBorder="1"/>
    <xf numFmtId="0" fontId="15" fillId="8" borderId="37" xfId="0" applyFont="1" applyFill="1" applyBorder="1" applyAlignment="1">
      <alignment horizontal="left" vertical="center" wrapText="1"/>
    </xf>
    <xf numFmtId="9" fontId="20" fillId="8" borderId="33" xfId="0" applyNumberFormat="1" applyFont="1" applyFill="1" applyBorder="1" applyAlignment="1">
      <alignment horizontal="center" vertical="center"/>
    </xf>
    <xf numFmtId="9" fontId="20" fillId="8" borderId="35" xfId="0" applyNumberFormat="1" applyFont="1" applyFill="1" applyBorder="1" applyAlignment="1">
      <alignment horizontal="center" vertical="center"/>
    </xf>
    <xf numFmtId="9" fontId="20" fillId="8" borderId="41" xfId="0" applyNumberFormat="1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58" xfId="0" applyFont="1" applyFill="1" applyBorder="1" applyAlignment="1">
      <alignment horizontal="center" vertical="center" wrapText="1"/>
    </xf>
    <xf numFmtId="9" fontId="20" fillId="8" borderId="38" xfId="0" applyNumberFormat="1" applyFont="1" applyFill="1" applyBorder="1" applyAlignment="1">
      <alignment horizontal="center" vertical="center"/>
    </xf>
    <xf numFmtId="9" fontId="20" fillId="8" borderId="39" xfId="0" applyNumberFormat="1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9" fontId="20" fillId="0" borderId="11" xfId="0" applyNumberFormat="1" applyFont="1" applyBorder="1" applyAlignment="1" applyProtection="1">
      <alignment horizontal="center" vertical="center"/>
      <protection locked="0"/>
    </xf>
    <xf numFmtId="9" fontId="20" fillId="0" borderId="0" xfId="0" applyNumberFormat="1" applyFont="1" applyAlignment="1" applyProtection="1">
      <alignment horizontal="center" vertical="center"/>
      <protection locked="0"/>
    </xf>
    <xf numFmtId="9" fontId="20" fillId="0" borderId="12" xfId="0" applyNumberFormat="1" applyFont="1" applyBorder="1" applyAlignment="1" applyProtection="1">
      <alignment horizontal="center" vertical="center"/>
      <protection locked="0"/>
    </xf>
    <xf numFmtId="0" fontId="15" fillId="8" borderId="9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left" vertical="center" wrapText="1"/>
    </xf>
    <xf numFmtId="2" fontId="17" fillId="7" borderId="48" xfId="0" applyNumberFormat="1" applyFont="1" applyFill="1" applyBorder="1" applyAlignment="1">
      <alignment horizontal="center" vertical="center" wrapText="1"/>
    </xf>
    <xf numFmtId="0" fontId="17" fillId="6" borderId="48" xfId="0" applyFont="1" applyFill="1" applyBorder="1"/>
    <xf numFmtId="0" fontId="17" fillId="6" borderId="49" xfId="0" applyFont="1" applyFill="1" applyBorder="1"/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22" fillId="11" borderId="28" xfId="0" applyFont="1" applyFill="1" applyBorder="1" applyAlignment="1">
      <alignment horizontal="center" vertical="top" wrapText="1"/>
    </xf>
    <xf numFmtId="0" fontId="22" fillId="11" borderId="23" xfId="0" applyFont="1" applyFill="1" applyBorder="1" applyAlignment="1">
      <alignment horizontal="center" vertical="top" wrapText="1"/>
    </xf>
    <xf numFmtId="0" fontId="22" fillId="11" borderId="31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vertical="center"/>
    </xf>
    <xf numFmtId="0" fontId="26" fillId="6" borderId="0" xfId="0" applyFont="1" applyFill="1" applyAlignment="1">
      <alignment horizontal="left" vertical="center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9" fontId="20" fillId="8" borderId="55" xfId="0" applyNumberFormat="1" applyFont="1" applyFill="1" applyBorder="1" applyAlignment="1">
      <alignment horizontal="center" vertical="center"/>
    </xf>
    <xf numFmtId="9" fontId="20" fillId="8" borderId="56" xfId="0" applyNumberFormat="1" applyFont="1" applyFill="1" applyBorder="1" applyAlignment="1">
      <alignment horizontal="center" vertical="center"/>
    </xf>
    <xf numFmtId="165" fontId="15" fillId="11" borderId="29" xfId="0" applyNumberFormat="1" applyFont="1" applyFill="1" applyBorder="1" applyAlignment="1">
      <alignment horizontal="center" vertical="center" wrapText="1"/>
    </xf>
    <xf numFmtId="165" fontId="16" fillId="11" borderId="24" xfId="0" applyNumberFormat="1" applyFont="1" applyFill="1" applyBorder="1"/>
    <xf numFmtId="165" fontId="15" fillId="11" borderId="31" xfId="0" applyNumberFormat="1" applyFont="1" applyFill="1" applyBorder="1" applyAlignment="1">
      <alignment horizontal="center" vertical="center" wrapText="1"/>
    </xf>
    <xf numFmtId="165" fontId="16" fillId="11" borderId="32" xfId="0" applyNumberFormat="1" applyFont="1" applyFill="1" applyBorder="1"/>
    <xf numFmtId="0" fontId="16" fillId="11" borderId="27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vertical="center"/>
    </xf>
    <xf numFmtId="0" fontId="16" fillId="8" borderId="20" xfId="0" applyFont="1" applyFill="1" applyBorder="1" applyAlignment="1">
      <alignment horizontal="center" vertical="center" wrapText="1"/>
    </xf>
    <xf numFmtId="0" fontId="16" fillId="8" borderId="21" xfId="0" applyFont="1" applyFill="1" applyBorder="1"/>
    <xf numFmtId="0" fontId="16" fillId="8" borderId="0" xfId="0" applyFont="1" applyFill="1" applyAlignment="1">
      <alignment horizontal="center" vertical="center" wrapText="1"/>
    </xf>
    <xf numFmtId="0" fontId="16" fillId="8" borderId="23" xfId="0" applyFont="1" applyFill="1" applyBorder="1"/>
    <xf numFmtId="0" fontId="17" fillId="7" borderId="5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6" fillId="8" borderId="24" xfId="0" applyFont="1" applyFill="1" applyBorder="1"/>
    <xf numFmtId="0" fontId="26" fillId="6" borderId="7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7" fillId="6" borderId="2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15" fillId="11" borderId="47" xfId="0" applyFont="1" applyFill="1" applyBorder="1" applyAlignment="1">
      <alignment horizontal="left" vertical="center"/>
    </xf>
    <xf numFmtId="0" fontId="15" fillId="11" borderId="48" xfId="0" applyFont="1" applyFill="1" applyBorder="1" applyAlignment="1">
      <alignment horizontal="left" vertical="center"/>
    </xf>
    <xf numFmtId="0" fontId="15" fillId="11" borderId="49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theme="0"/>
      </font>
      <numFmt numFmtId="30" formatCode="@"/>
      <fill>
        <patternFill>
          <bgColor rgb="FF258383"/>
        </patternFill>
      </fill>
      <border>
        <left style="thin">
          <color rgb="FF705308"/>
        </left>
        <right style="thin">
          <color rgb="FF705308"/>
        </right>
        <top style="thin">
          <color rgb="FF705308"/>
        </top>
        <bottom style="thin">
          <color rgb="FF705308"/>
        </bottom>
        <vertical/>
        <horizontal/>
      </border>
    </dxf>
  </dxfs>
  <tableStyles count="0" defaultTableStyle="TableStyleMedium2" defaultPivotStyle="PivotStyleLight16"/>
  <colors>
    <mruColors>
      <color rgb="FF258383"/>
      <color rgb="FF004040"/>
      <color rgb="FFFFF2CC"/>
      <color rgb="FF705308"/>
      <color rgb="FFE8B131"/>
      <color rgb="FFE6A9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1713677</xdr:colOff>
      <xdr:row>1</xdr:row>
      <xdr:rowOff>9525</xdr:rowOff>
    </xdr:from>
    <xdr:to>
      <xdr:col>5</xdr:col>
      <xdr:colOff>68490</xdr:colOff>
      <xdr:row>1</xdr:row>
      <xdr:rowOff>818512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5D1A6-1671-44DE-861D-164D662B2A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64" t="16048" r="178" b="17114"/>
        <a:stretch/>
      </xdr:blipFill>
      <xdr:spPr>
        <a:xfrm>
          <a:off x="7666802" y="171450"/>
          <a:ext cx="1913988" cy="80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A4335"/>
      </a:accent2>
      <a:accent3>
        <a:srgbClr val="FFC000"/>
      </a:accent3>
      <a:accent4>
        <a:srgbClr val="70AD47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B129-A952-48D2-B64D-EDCF780147BC}">
  <sheetPr codeName="Sheet1">
    <outlinePr summaryBelow="0" summaryRight="0"/>
  </sheetPr>
  <dimension ref="B1:AA999"/>
  <sheetViews>
    <sheetView showGridLines="0" tabSelected="1" topLeftCell="A9" zoomScale="90" zoomScaleNormal="90" workbookViewId="0">
      <selection activeCell="G15" sqref="G15"/>
    </sheetView>
  </sheetViews>
  <sheetFormatPr defaultColWidth="14.453125" defaultRowHeight="15.75" customHeight="1" x14ac:dyDescent="0.25"/>
  <cols>
    <col min="1" max="1" width="2.54296875" style="6" customWidth="1"/>
    <col min="2" max="2" width="57.1796875" style="6" customWidth="1"/>
    <col min="3" max="5" width="25.54296875" style="6" customWidth="1"/>
    <col min="6" max="6" width="2.54296875" style="6" customWidth="1"/>
    <col min="7" max="16384" width="14.453125" style="6"/>
  </cols>
  <sheetData>
    <row r="1" spans="2:27" ht="12.5" x14ac:dyDescent="0.25"/>
    <row r="2" spans="2:27" s="7" customFormat="1" ht="129" customHeight="1" x14ac:dyDescent="0.35">
      <c r="B2" s="85" t="s">
        <v>45</v>
      </c>
      <c r="C2" s="85"/>
      <c r="D2" s="85"/>
      <c r="E2" s="85"/>
      <c r="F2" s="6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s="9" customFormat="1" ht="20.149999999999999" customHeight="1" x14ac:dyDescent="0.25">
      <c r="B3" s="69" t="s">
        <v>0</v>
      </c>
      <c r="C3" s="91" t="s">
        <v>38</v>
      </c>
      <c r="D3" s="91"/>
      <c r="E3" s="91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s="9" customFormat="1" ht="20.149999999999999" customHeight="1" x14ac:dyDescent="0.25">
      <c r="B4" s="70" t="s">
        <v>9</v>
      </c>
      <c r="C4" s="92" t="s">
        <v>39</v>
      </c>
      <c r="D4" s="92"/>
      <c r="E4" s="92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s="9" customFormat="1" ht="15.5" x14ac:dyDescent="0.25">
      <c r="B5" s="71"/>
      <c r="C5" s="71"/>
      <c r="D5" s="71"/>
      <c r="E5" s="71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s="7" customFormat="1" ht="20.149999999999999" customHeight="1" x14ac:dyDescent="0.35">
      <c r="B6" s="90" t="s">
        <v>7</v>
      </c>
      <c r="C6" s="90"/>
      <c r="D6" s="90"/>
      <c r="E6" s="90"/>
      <c r="F6" s="6"/>
      <c r="G6" s="6"/>
      <c r="H6" s="6"/>
      <c r="I6" s="6"/>
      <c r="J6" s="21"/>
      <c r="K6" s="21"/>
      <c r="L6" s="2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2:27" s="7" customFormat="1" ht="20.149999999999999" customHeight="1" x14ac:dyDescent="0.35">
      <c r="B7" s="93" t="s">
        <v>25</v>
      </c>
      <c r="C7" s="94"/>
      <c r="D7" s="94"/>
      <c r="E7" s="95"/>
      <c r="F7" s="6"/>
      <c r="G7" s="6"/>
      <c r="H7" s="6"/>
      <c r="I7" s="6"/>
      <c r="J7" s="21"/>
      <c r="K7" s="21"/>
      <c r="L7" s="2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2:27" s="7" customFormat="1" ht="180.5" customHeight="1" x14ac:dyDescent="0.35">
      <c r="B8" s="88" t="s">
        <v>47</v>
      </c>
      <c r="C8" s="89"/>
      <c r="D8" s="89"/>
      <c r="E8" s="89"/>
      <c r="F8" s="6"/>
      <c r="G8" s="6"/>
      <c r="H8" s="6"/>
      <c r="I8" s="26"/>
      <c r="J8" s="13"/>
      <c r="K8" s="13"/>
      <c r="L8" s="1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2:27" customFormat="1" ht="15" customHeight="1" x14ac:dyDescent="0.3">
      <c r="B9" s="72"/>
      <c r="C9" s="72"/>
      <c r="D9" s="72"/>
      <c r="E9" s="72"/>
    </row>
    <row r="10" spans="2:27" s="7" customFormat="1" ht="21" customHeight="1" x14ac:dyDescent="0.35">
      <c r="B10" s="86" t="s">
        <v>1</v>
      </c>
      <c r="C10" s="81" t="s">
        <v>46</v>
      </c>
      <c r="D10" s="81" t="s">
        <v>10</v>
      </c>
      <c r="E10" s="81" t="s">
        <v>11</v>
      </c>
      <c r="F10" s="6"/>
      <c r="G10" s="6"/>
      <c r="H10" s="6"/>
      <c r="I10" s="27"/>
      <c r="J10" s="13"/>
      <c r="K10" s="13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27" s="16" customFormat="1" ht="16.5" customHeight="1" x14ac:dyDescent="0.25">
      <c r="B11" s="87"/>
      <c r="C11" s="82" t="s">
        <v>12</v>
      </c>
      <c r="D11" s="82" t="s">
        <v>8</v>
      </c>
      <c r="E11" s="82"/>
      <c r="F11" s="17"/>
      <c r="G11" s="17"/>
      <c r="H11" s="17"/>
      <c r="J11" s="22"/>
      <c r="K11" s="22"/>
      <c r="L11" s="2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2:27" s="12" customFormat="1" ht="20.149999999999999" customHeight="1" x14ac:dyDescent="0.25">
      <c r="B12" s="79" t="s">
        <v>34</v>
      </c>
      <c r="C12" s="77">
        <v>0</v>
      </c>
      <c r="D12" s="73">
        <v>0</v>
      </c>
      <c r="E12" s="73">
        <v>0</v>
      </c>
      <c r="F12" s="13"/>
      <c r="G12" s="13"/>
      <c r="H12" s="13"/>
      <c r="J12" s="23"/>
      <c r="K12" s="23"/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2:27" s="12" customFormat="1" ht="20.149999999999999" customHeight="1" x14ac:dyDescent="0.25">
      <c r="B13" s="79" t="s">
        <v>35</v>
      </c>
      <c r="C13" s="77">
        <v>0</v>
      </c>
      <c r="D13" s="73">
        <v>0</v>
      </c>
      <c r="E13" s="73">
        <v>0</v>
      </c>
      <c r="F13" s="13"/>
      <c r="G13" s="13"/>
      <c r="H13" s="13"/>
      <c r="J13" s="23"/>
      <c r="K13" s="23"/>
      <c r="L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s="12" customFormat="1" ht="20.149999999999999" customHeight="1" x14ac:dyDescent="0.25">
      <c r="B14" s="79" t="s">
        <v>36</v>
      </c>
      <c r="C14" s="77">
        <v>0</v>
      </c>
      <c r="D14" s="73">
        <v>0</v>
      </c>
      <c r="E14" s="73">
        <v>0</v>
      </c>
      <c r="F14" s="13"/>
      <c r="G14" s="13"/>
      <c r="H14" s="13"/>
      <c r="J14" s="23"/>
      <c r="K14" s="23"/>
      <c r="L14" s="2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2:27" s="12" customFormat="1" ht="20.149999999999999" customHeight="1" x14ac:dyDescent="0.25">
      <c r="B15" s="79" t="s">
        <v>37</v>
      </c>
      <c r="C15" s="77">
        <v>0</v>
      </c>
      <c r="D15" s="73">
        <v>0</v>
      </c>
      <c r="E15" s="73">
        <v>0</v>
      </c>
      <c r="F15" s="13"/>
      <c r="G15" s="13"/>
      <c r="H15" s="13"/>
      <c r="J15" s="23"/>
      <c r="K15" s="23"/>
      <c r="L15" s="2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2:27" s="12" customFormat="1" ht="20.149999999999999" customHeight="1" x14ac:dyDescent="0.25">
      <c r="B16" s="79" t="s">
        <v>37</v>
      </c>
      <c r="C16" s="77">
        <v>0</v>
      </c>
      <c r="D16" s="73">
        <v>0</v>
      </c>
      <c r="E16" s="73">
        <v>0</v>
      </c>
      <c r="F16" s="13"/>
      <c r="G16" s="13"/>
      <c r="H16" s="13"/>
      <c r="J16" s="23"/>
      <c r="K16" s="23"/>
      <c r="L16" s="2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2:27" s="12" customFormat="1" ht="20.149999999999999" customHeight="1" x14ac:dyDescent="0.25">
      <c r="B17" s="79" t="s">
        <v>37</v>
      </c>
      <c r="C17" s="77">
        <v>0</v>
      </c>
      <c r="D17" s="73">
        <v>0</v>
      </c>
      <c r="E17" s="7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s="12" customFormat="1" ht="20.149999999999999" customHeight="1" x14ac:dyDescent="0.25">
      <c r="B18" s="79" t="s">
        <v>37</v>
      </c>
      <c r="C18" s="77">
        <v>0</v>
      </c>
      <c r="D18" s="73">
        <v>0</v>
      </c>
      <c r="E18" s="7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2:27" s="12" customFormat="1" ht="25" customHeight="1" x14ac:dyDescent="0.25">
      <c r="B19" s="80" t="s">
        <v>6</v>
      </c>
      <c r="C19" s="78">
        <f>SUM(C12:C18)</f>
        <v>0</v>
      </c>
      <c r="D19" s="78">
        <f t="shared" ref="D19:E19" si="0">SUM(D12:D18)</f>
        <v>0</v>
      </c>
      <c r="E19" s="78">
        <f t="shared" si="0"/>
        <v>0</v>
      </c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s="12" customFormat="1" ht="25" customHeight="1" x14ac:dyDescent="0.25">
      <c r="B20" s="80" t="s">
        <v>23</v>
      </c>
      <c r="C20" s="78">
        <f>C19*1.08</f>
        <v>0</v>
      </c>
      <c r="D20" s="78">
        <f>D19*1.08</f>
        <v>0</v>
      </c>
      <c r="E20" s="78">
        <f>E19*1.08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ht="14.5" x14ac:dyDescent="0.35">
      <c r="B21" s="74"/>
      <c r="C21" s="75"/>
      <c r="D21" s="75"/>
      <c r="E21" s="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ht="30" customHeight="1" x14ac:dyDescent="0.3">
      <c r="B22" s="84" t="str">
        <f>IF(OR(AND(ISTEXT(C11),ISTEXT(D11)), AND(ISTEXT(C11),ISTEXT(E11)), AND(ISTEXT(D11),ISTEXT(E11))), _xlfn.CONCAT("Preferred Vendor is not the lowest quotation, please fill in ", 'Part B Comparison of Proposal'!B1),"")</f>
        <v>Preferred Vendor is not the lowest quotation, please fill in PART B: COMPARISON OF PROPOSAL</v>
      </c>
      <c r="C22" s="84"/>
      <c r="D22" s="84"/>
      <c r="E22" s="8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ht="14" hidden="1" x14ac:dyDescent="0.3">
      <c r="B23" s="7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15.5" hidden="1" x14ac:dyDescent="0.3">
      <c r="B24" s="24" t="s">
        <v>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15.5" hidden="1" x14ac:dyDescent="0.3">
      <c r="B25" s="25" t="s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15.5" hidden="1" x14ac:dyDescent="0.3">
      <c r="B26" s="25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4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4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ht="14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ht="14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4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4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4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14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ht="14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ht="14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ht="14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ht="14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ht="14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4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ht="14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4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ht="14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4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ht="14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4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14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4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4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ht="14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ht="14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4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4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4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4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4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4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4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4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4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4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4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4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4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4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4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4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4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4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4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4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4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ht="14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ht="14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ht="14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4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ht="14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ht="14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ht="14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ht="14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ht="14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ht="14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2:27" ht="14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4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ht="14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ht="14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ht="14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ht="14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ht="14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ht="14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ht="14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ht="14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ht="14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ht="14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ht="14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ht="14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ht="14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ht="14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ht="14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ht="14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ht="14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ht="14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ht="14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ht="14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ht="14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ht="14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ht="14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ht="14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ht="14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ht="14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ht="14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ht="14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ht="14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ht="14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ht="14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ht="14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ht="14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ht="14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ht="14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14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ht="14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ht="14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ht="14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2:27" ht="14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2:27" ht="14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2:27" ht="14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2:27" ht="14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2:27" ht="14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2:27" ht="14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2:27" ht="14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2:27" ht="14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2:27" ht="14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2:27" ht="14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2:27" ht="14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2:27" ht="14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2:27" ht="14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2:27" ht="14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2:27" ht="14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2:27" ht="14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2:27" ht="14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2:27" ht="14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2:27" ht="14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2:27" ht="14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2:27" ht="14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2:27" ht="14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2:27" ht="14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2:27" ht="14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2:27" ht="14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2:27" ht="14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2:27" ht="14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2:27" ht="14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2:27" ht="14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4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4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2:27" ht="14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2:27" ht="14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2:27" ht="14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2:27" ht="14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2:27" ht="14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2:27" ht="14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2:27" ht="14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2:27" ht="14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2:27" ht="14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2:27" ht="14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2:27" ht="14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2:27" ht="14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2:27" ht="14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2:27" ht="14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2:27" ht="14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2:27" ht="14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2:27" ht="14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2:27" ht="14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2:27" ht="14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2:27" ht="14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2:27" ht="14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2:27" ht="14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2:27" ht="14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2:27" ht="14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2:27" ht="14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2:27" ht="14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2:27" ht="14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2:27" ht="14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2:27" ht="14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2:27" ht="14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2:27" ht="14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2:27" ht="14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2:27" ht="14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2:27" ht="14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2:27" ht="14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2:27" ht="14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2:27" ht="14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2:27" ht="14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2:27" ht="14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2:27" ht="14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2:27" ht="14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7" ht="14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2:27" ht="14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2:27" ht="14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2:27" ht="14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2:27" ht="14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2:27" ht="14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2:27" ht="14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2:27" ht="14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2:27" ht="14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2:27" ht="14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2:27" ht="14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2:27" ht="14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2:27" ht="14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2:27" ht="14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2:27" ht="14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2:27" ht="14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2:27" ht="14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2:27" ht="14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2:27" ht="14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2:27" ht="14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2:27" ht="14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2:27" ht="14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2:27" ht="14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2:27" ht="14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2:27" ht="14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2:27" ht="14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2:27" ht="14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2:27" ht="14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2:27" ht="14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2:27" ht="14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2:27" ht="14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2:27" ht="14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2:27" ht="14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2:27" ht="14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2:27" ht="14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2:27" ht="14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2:27" ht="14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2:27" ht="14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2:27" ht="14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2:27" ht="14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2:27" ht="14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2:27" ht="14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2:27" ht="14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2:27" ht="14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2:27" ht="14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2:27" ht="14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2:27" ht="14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2:27" ht="14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2:27" ht="14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2:27" ht="14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2:27" ht="14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2:27" ht="14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2:27" ht="14" x14ac:dyDescent="0.3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2:27" ht="14" x14ac:dyDescent="0.3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2:27" ht="14" x14ac:dyDescent="0.3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2:27" ht="14" x14ac:dyDescent="0.3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2:27" ht="14" x14ac:dyDescent="0.3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2:27" ht="14" x14ac:dyDescent="0.3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2:27" ht="14" x14ac:dyDescent="0.3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2:27" ht="14" x14ac:dyDescent="0.3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2:27" ht="14" x14ac:dyDescent="0.3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2:27" ht="14" x14ac:dyDescent="0.3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2:27" ht="14" x14ac:dyDescent="0.3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2:27" ht="14" x14ac:dyDescent="0.3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2:27" ht="14" x14ac:dyDescent="0.3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2:27" ht="14" x14ac:dyDescent="0.3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2:27" ht="14" x14ac:dyDescent="0.3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2:27" ht="14" x14ac:dyDescent="0.3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2:27" ht="14" x14ac:dyDescent="0.3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2:27" ht="14" x14ac:dyDescent="0.3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2:27" ht="14" x14ac:dyDescent="0.3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2:27" ht="14" x14ac:dyDescent="0.3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2:27" ht="14" x14ac:dyDescent="0.3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2:27" ht="14" x14ac:dyDescent="0.3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2:27" ht="14" x14ac:dyDescent="0.3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2:27" ht="14" x14ac:dyDescent="0.3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2:27" ht="14" x14ac:dyDescent="0.3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2:27" ht="14" x14ac:dyDescent="0.3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2:27" ht="14" x14ac:dyDescent="0.3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2:27" ht="14" x14ac:dyDescent="0.3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2:27" ht="14" x14ac:dyDescent="0.3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2:27" ht="14" x14ac:dyDescent="0.3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2:27" ht="14" x14ac:dyDescent="0.3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2:27" ht="14" x14ac:dyDescent="0.3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2:27" ht="14" x14ac:dyDescent="0.3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2:27" ht="14" x14ac:dyDescent="0.3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2:27" ht="14" x14ac:dyDescent="0.3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2:27" ht="14" x14ac:dyDescent="0.3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2:27" ht="14" x14ac:dyDescent="0.3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2:27" ht="14" x14ac:dyDescent="0.3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2:27" ht="14" x14ac:dyDescent="0.3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2:27" ht="14" x14ac:dyDescent="0.3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2:27" ht="14" x14ac:dyDescent="0.3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2:27" ht="14" x14ac:dyDescent="0.3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2:27" ht="14" x14ac:dyDescent="0.3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2:27" ht="14" x14ac:dyDescent="0.3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2:27" ht="14" x14ac:dyDescent="0.3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2:27" ht="14" x14ac:dyDescent="0.3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2:27" ht="14" x14ac:dyDescent="0.3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2:27" ht="14" x14ac:dyDescent="0.3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2:27" ht="14" x14ac:dyDescent="0.3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2:27" ht="14" x14ac:dyDescent="0.3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2:27" ht="14" x14ac:dyDescent="0.3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2:27" ht="14" x14ac:dyDescent="0.3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2:27" ht="14" x14ac:dyDescent="0.3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2:27" ht="14" x14ac:dyDescent="0.3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2:27" ht="14" x14ac:dyDescent="0.3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2:27" ht="14" x14ac:dyDescent="0.3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2:27" ht="14" x14ac:dyDescent="0.3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2:27" ht="14" x14ac:dyDescent="0.3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2:27" ht="14" x14ac:dyDescent="0.3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2:27" ht="14" x14ac:dyDescent="0.3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2:27" ht="14" x14ac:dyDescent="0.3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2:27" ht="14" x14ac:dyDescent="0.3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2:27" ht="14" x14ac:dyDescent="0.3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2:27" ht="14" x14ac:dyDescent="0.3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2:27" ht="14" x14ac:dyDescent="0.3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2:27" ht="14" x14ac:dyDescent="0.3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2:27" ht="14" x14ac:dyDescent="0.3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2:27" ht="14" x14ac:dyDescent="0.3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2:27" ht="14" x14ac:dyDescent="0.3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2:27" ht="14" x14ac:dyDescent="0.3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2:27" ht="14" x14ac:dyDescent="0.3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2:27" ht="14" x14ac:dyDescent="0.3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2:27" ht="14" x14ac:dyDescent="0.3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2:27" ht="14" x14ac:dyDescent="0.3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2:27" ht="14" x14ac:dyDescent="0.3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2:27" ht="14" x14ac:dyDescent="0.3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2:27" ht="14" x14ac:dyDescent="0.3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2:27" ht="14" x14ac:dyDescent="0.3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2:27" ht="14" x14ac:dyDescent="0.3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2:27" ht="14" x14ac:dyDescent="0.3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2:27" ht="14" x14ac:dyDescent="0.3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2:27" ht="14" x14ac:dyDescent="0.3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2:27" ht="14" x14ac:dyDescent="0.3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2:27" ht="14" x14ac:dyDescent="0.3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2:27" ht="14" x14ac:dyDescent="0.3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2:27" ht="14" x14ac:dyDescent="0.3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2:27" ht="14" x14ac:dyDescent="0.3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2:27" ht="14" x14ac:dyDescent="0.3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2:27" ht="14" x14ac:dyDescent="0.3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2:27" ht="14" x14ac:dyDescent="0.3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2:27" ht="14" x14ac:dyDescent="0.3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2:27" ht="14" x14ac:dyDescent="0.3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2:27" ht="14" x14ac:dyDescent="0.3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2:27" ht="14" x14ac:dyDescent="0.3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2:27" ht="14" x14ac:dyDescent="0.3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2:27" ht="14" x14ac:dyDescent="0.3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2:27" ht="14" x14ac:dyDescent="0.3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2:27" ht="14" x14ac:dyDescent="0.3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2:27" ht="14" x14ac:dyDescent="0.3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2:27" ht="14" x14ac:dyDescent="0.3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2:27" ht="14" x14ac:dyDescent="0.3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2:27" ht="14" x14ac:dyDescent="0.3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2:27" ht="14" x14ac:dyDescent="0.3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2:27" ht="14" x14ac:dyDescent="0.3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2:27" ht="14" x14ac:dyDescent="0.3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2:27" ht="14" x14ac:dyDescent="0.3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2:27" ht="14" x14ac:dyDescent="0.3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2:27" ht="14" x14ac:dyDescent="0.3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2:27" ht="14" x14ac:dyDescent="0.3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2:27" ht="14" x14ac:dyDescent="0.3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2:27" ht="14" x14ac:dyDescent="0.3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2:27" ht="14" x14ac:dyDescent="0.3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2:27" ht="14" x14ac:dyDescent="0.3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2:27" ht="14" x14ac:dyDescent="0.3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2:27" ht="14" x14ac:dyDescent="0.3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2:27" ht="14" x14ac:dyDescent="0.3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2:27" ht="14" x14ac:dyDescent="0.3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2:27" ht="14" x14ac:dyDescent="0.3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2:27" ht="14" x14ac:dyDescent="0.3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2:27" ht="14" x14ac:dyDescent="0.3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2:27" ht="14" x14ac:dyDescent="0.3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2:27" ht="14" x14ac:dyDescent="0.3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2:27" ht="14" x14ac:dyDescent="0.3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2:27" ht="14" x14ac:dyDescent="0.3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2:27" ht="14" x14ac:dyDescent="0.3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2:27" ht="14" x14ac:dyDescent="0.3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2:27" ht="14" x14ac:dyDescent="0.3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2:27" ht="14" x14ac:dyDescent="0.3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2:27" ht="14" x14ac:dyDescent="0.3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2:27" ht="14" x14ac:dyDescent="0.3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2:27" ht="14" x14ac:dyDescent="0.3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2:27" ht="14" x14ac:dyDescent="0.3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2:27" ht="14" x14ac:dyDescent="0.3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2:27" ht="14" x14ac:dyDescent="0.3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2:27" ht="14" x14ac:dyDescent="0.3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2:27" ht="14" x14ac:dyDescent="0.3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2:27" ht="14" x14ac:dyDescent="0.3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2:27" ht="14" x14ac:dyDescent="0.3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2:27" ht="14" x14ac:dyDescent="0.3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2:27" ht="14" x14ac:dyDescent="0.3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2:27" ht="14" x14ac:dyDescent="0.3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2:27" ht="14" x14ac:dyDescent="0.3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2:27" ht="14" x14ac:dyDescent="0.3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2:27" ht="14" x14ac:dyDescent="0.3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2:27" ht="14" x14ac:dyDescent="0.3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2:27" ht="14" x14ac:dyDescent="0.3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2:27" ht="14" x14ac:dyDescent="0.3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2:27" ht="14" x14ac:dyDescent="0.3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2:27" ht="14" x14ac:dyDescent="0.3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2:27" ht="14" x14ac:dyDescent="0.3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2:27" ht="14" x14ac:dyDescent="0.3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2:27" ht="14" x14ac:dyDescent="0.3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2:27" ht="14" x14ac:dyDescent="0.3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2:27" ht="14" x14ac:dyDescent="0.3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2:27" ht="14" x14ac:dyDescent="0.3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2:27" ht="14" x14ac:dyDescent="0.3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2:27" ht="14" x14ac:dyDescent="0.3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2:27" ht="14" x14ac:dyDescent="0.3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2:27" ht="14" x14ac:dyDescent="0.3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2:27" ht="14" x14ac:dyDescent="0.3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2:27" ht="14" x14ac:dyDescent="0.3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2:27" ht="14" x14ac:dyDescent="0.3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2:27" ht="14" x14ac:dyDescent="0.3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2:27" ht="14" x14ac:dyDescent="0.3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2:27" ht="14" x14ac:dyDescent="0.3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2:27" ht="14" x14ac:dyDescent="0.3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2:27" ht="14" x14ac:dyDescent="0.3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2:27" ht="14" x14ac:dyDescent="0.3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2:27" ht="14" x14ac:dyDescent="0.3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2:27" ht="14" x14ac:dyDescent="0.3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2:27" ht="14" x14ac:dyDescent="0.3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2:27" ht="14" x14ac:dyDescent="0.3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2:27" ht="14" x14ac:dyDescent="0.3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2:27" ht="14" x14ac:dyDescent="0.3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2:27" ht="14" x14ac:dyDescent="0.3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2:27" ht="14" x14ac:dyDescent="0.3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2:27" ht="14" x14ac:dyDescent="0.3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2:27" ht="14" x14ac:dyDescent="0.3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2:27" ht="14" x14ac:dyDescent="0.3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2:27" ht="14" x14ac:dyDescent="0.3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2:27" ht="14" x14ac:dyDescent="0.3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2:27" ht="14" x14ac:dyDescent="0.3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2:27" ht="14" x14ac:dyDescent="0.3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2:27" ht="14" x14ac:dyDescent="0.3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2:27" ht="14" x14ac:dyDescent="0.3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2:27" ht="14" x14ac:dyDescent="0.3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2:27" ht="14" x14ac:dyDescent="0.3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2:27" ht="14" x14ac:dyDescent="0.3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2:27" ht="14" x14ac:dyDescent="0.3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2:27" ht="14" x14ac:dyDescent="0.3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2:27" ht="14" x14ac:dyDescent="0.3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2:27" ht="14" x14ac:dyDescent="0.3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2:27" ht="14" x14ac:dyDescent="0.3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2:27" ht="14" x14ac:dyDescent="0.3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2:27" ht="14" x14ac:dyDescent="0.3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2:27" ht="14" x14ac:dyDescent="0.3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2:27" ht="14" x14ac:dyDescent="0.3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2:27" ht="14" x14ac:dyDescent="0.3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2:27" ht="14" x14ac:dyDescent="0.3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2:27" ht="14" x14ac:dyDescent="0.3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2:27" ht="14" x14ac:dyDescent="0.3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2:27" ht="14" x14ac:dyDescent="0.3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2:27" ht="14" x14ac:dyDescent="0.3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2:27" ht="14" x14ac:dyDescent="0.3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2:27" ht="14" x14ac:dyDescent="0.3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2:27" ht="14" x14ac:dyDescent="0.3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2:27" ht="14" x14ac:dyDescent="0.3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2:27" ht="14" x14ac:dyDescent="0.3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2:27" ht="14" x14ac:dyDescent="0.3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2:27" ht="14" x14ac:dyDescent="0.3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2:27" ht="14" x14ac:dyDescent="0.3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2:27" ht="14" x14ac:dyDescent="0.3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2:27" ht="14" x14ac:dyDescent="0.3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2:27" ht="14" x14ac:dyDescent="0.3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2:27" ht="14" x14ac:dyDescent="0.3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2:27" ht="14" x14ac:dyDescent="0.3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2:27" ht="14" x14ac:dyDescent="0.3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2:27" ht="14" x14ac:dyDescent="0.3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2:27" ht="14" x14ac:dyDescent="0.3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2:27" ht="14" x14ac:dyDescent="0.3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2:27" ht="14" x14ac:dyDescent="0.3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2:27" ht="14" x14ac:dyDescent="0.3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2:27" ht="14" x14ac:dyDescent="0.3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2:27" ht="14" x14ac:dyDescent="0.3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2:27" ht="14" x14ac:dyDescent="0.3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2:27" ht="14" x14ac:dyDescent="0.3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2:27" ht="14" x14ac:dyDescent="0.3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2:27" ht="14" x14ac:dyDescent="0.3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2:27" ht="14" x14ac:dyDescent="0.3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2:27" ht="14" x14ac:dyDescent="0.3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2:27" ht="14" x14ac:dyDescent="0.3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2:27" ht="14" x14ac:dyDescent="0.3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2:27" ht="14" x14ac:dyDescent="0.3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2:27" ht="14" x14ac:dyDescent="0.3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2:27" ht="14" x14ac:dyDescent="0.3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2:27" ht="14" x14ac:dyDescent="0.3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2:27" ht="14" x14ac:dyDescent="0.3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2:27" ht="14" x14ac:dyDescent="0.3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2:27" ht="14" x14ac:dyDescent="0.3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2:27" ht="14" x14ac:dyDescent="0.3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2:27" ht="14" x14ac:dyDescent="0.3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2:27" ht="14" x14ac:dyDescent="0.3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2:27" ht="14" x14ac:dyDescent="0.3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2:27" ht="14" x14ac:dyDescent="0.3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2:27" ht="14" x14ac:dyDescent="0.3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2:27" ht="14" x14ac:dyDescent="0.3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2:27" ht="14" x14ac:dyDescent="0.3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2:27" ht="14" x14ac:dyDescent="0.3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2:27" ht="14" x14ac:dyDescent="0.3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2:27" ht="14" x14ac:dyDescent="0.3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2:27" ht="14" x14ac:dyDescent="0.3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2:27" ht="14" x14ac:dyDescent="0.3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2:27" ht="14" x14ac:dyDescent="0.3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2:27" ht="14" x14ac:dyDescent="0.3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2:27" ht="14" x14ac:dyDescent="0.3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2:27" ht="14" x14ac:dyDescent="0.3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2:27" ht="14" x14ac:dyDescent="0.3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2:27" ht="14" x14ac:dyDescent="0.3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2:27" ht="14" x14ac:dyDescent="0.3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2:27" ht="14" x14ac:dyDescent="0.3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2:27" ht="14" x14ac:dyDescent="0.3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2:27" ht="14" x14ac:dyDescent="0.3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2:27" ht="14" x14ac:dyDescent="0.3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2:27" ht="14" x14ac:dyDescent="0.3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2:27" ht="14" x14ac:dyDescent="0.3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2:27" ht="14" x14ac:dyDescent="0.3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2:27" ht="14" x14ac:dyDescent="0.3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2:27" ht="14" x14ac:dyDescent="0.3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2:27" ht="14" x14ac:dyDescent="0.3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2:27" ht="14" x14ac:dyDescent="0.3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2:27" ht="14" x14ac:dyDescent="0.3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2:27" ht="14" x14ac:dyDescent="0.3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2:27" ht="14" x14ac:dyDescent="0.3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2:27" ht="14" x14ac:dyDescent="0.3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2:27" ht="14" x14ac:dyDescent="0.3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2:27" ht="14" x14ac:dyDescent="0.3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2:27" ht="14" x14ac:dyDescent="0.3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2:27" ht="14" x14ac:dyDescent="0.3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2:27" ht="14" x14ac:dyDescent="0.3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2:27" ht="14" x14ac:dyDescent="0.3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2:27" ht="14" x14ac:dyDescent="0.3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2:27" ht="14" x14ac:dyDescent="0.3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2:27" ht="14" x14ac:dyDescent="0.3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2:27" ht="14" x14ac:dyDescent="0.3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2:27" ht="14" x14ac:dyDescent="0.3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2:27" ht="14" x14ac:dyDescent="0.3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2:27" ht="14" x14ac:dyDescent="0.3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2:27" ht="14" x14ac:dyDescent="0.3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2:27" ht="14" x14ac:dyDescent="0.3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2:27" ht="14" x14ac:dyDescent="0.3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2:27" ht="14" x14ac:dyDescent="0.3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2:27" ht="14" x14ac:dyDescent="0.3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2:27" ht="14" x14ac:dyDescent="0.3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2:27" ht="14" x14ac:dyDescent="0.3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2:27" ht="14" x14ac:dyDescent="0.3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2:27" ht="14" x14ac:dyDescent="0.3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2:27" ht="14" x14ac:dyDescent="0.3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2:27" ht="14" x14ac:dyDescent="0.3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2:27" ht="14" x14ac:dyDescent="0.3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2:27" ht="14" x14ac:dyDescent="0.3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2:27" ht="14" x14ac:dyDescent="0.3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2:27" ht="14" x14ac:dyDescent="0.3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2:27" ht="14" x14ac:dyDescent="0.3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2:27" ht="14" x14ac:dyDescent="0.3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2:27" ht="14" x14ac:dyDescent="0.3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2:27" ht="14" x14ac:dyDescent="0.3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2:27" ht="14" x14ac:dyDescent="0.3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2:27" ht="14" x14ac:dyDescent="0.3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2:27" ht="14" x14ac:dyDescent="0.3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2:27" ht="14" x14ac:dyDescent="0.3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2:27" ht="14" x14ac:dyDescent="0.3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2:27" ht="14" x14ac:dyDescent="0.3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2:27" ht="14" x14ac:dyDescent="0.3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2:27" ht="14" x14ac:dyDescent="0.3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2:27" ht="14" x14ac:dyDescent="0.3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2:27" ht="14" x14ac:dyDescent="0.3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2:27" ht="14" x14ac:dyDescent="0.3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2:27" ht="14" x14ac:dyDescent="0.3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2:27" ht="14" x14ac:dyDescent="0.3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2:27" ht="14" x14ac:dyDescent="0.3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2:27" ht="14" x14ac:dyDescent="0.3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2:27" ht="14" x14ac:dyDescent="0.3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2:27" ht="14" x14ac:dyDescent="0.3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2:27" ht="14" x14ac:dyDescent="0.3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2:27" ht="14" x14ac:dyDescent="0.3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2:27" ht="14" x14ac:dyDescent="0.3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2:27" ht="14" x14ac:dyDescent="0.3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2:27" ht="14" x14ac:dyDescent="0.3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2:27" ht="14" x14ac:dyDescent="0.3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2:27" ht="14" x14ac:dyDescent="0.3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2:27" ht="14" x14ac:dyDescent="0.3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2:27" ht="14" x14ac:dyDescent="0.3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2:27" ht="14" x14ac:dyDescent="0.3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2:27" ht="14" x14ac:dyDescent="0.3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2:27" ht="14" x14ac:dyDescent="0.3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2:27" ht="14" x14ac:dyDescent="0.3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2:27" ht="14" x14ac:dyDescent="0.3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2:27" ht="14" x14ac:dyDescent="0.3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2:27" ht="14" x14ac:dyDescent="0.3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2:27" ht="14" x14ac:dyDescent="0.3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2:27" ht="14" x14ac:dyDescent="0.3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2:27" ht="14" x14ac:dyDescent="0.3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2:27" ht="14" x14ac:dyDescent="0.3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2:27" ht="14" x14ac:dyDescent="0.3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2:27" ht="14" x14ac:dyDescent="0.3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2:27" ht="14" x14ac:dyDescent="0.3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2:27" ht="14" x14ac:dyDescent="0.3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2:27" ht="14" x14ac:dyDescent="0.3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2:27" ht="14" x14ac:dyDescent="0.3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2:27" ht="14" x14ac:dyDescent="0.3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2:27" ht="14" x14ac:dyDescent="0.3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2:27" ht="14" x14ac:dyDescent="0.3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2:27" ht="14" x14ac:dyDescent="0.3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2:27" ht="14" x14ac:dyDescent="0.3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2:27" ht="14" x14ac:dyDescent="0.3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2:27" ht="14" x14ac:dyDescent="0.3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2:27" ht="14" x14ac:dyDescent="0.3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2:27" ht="14" x14ac:dyDescent="0.3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2:27" ht="14" x14ac:dyDescent="0.3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2:27" ht="14" x14ac:dyDescent="0.3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2:27" ht="14" x14ac:dyDescent="0.3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2:27" ht="14" x14ac:dyDescent="0.3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2:27" ht="14" x14ac:dyDescent="0.3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2:27" ht="14" x14ac:dyDescent="0.3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2:27" ht="14" x14ac:dyDescent="0.3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2:27" ht="14" x14ac:dyDescent="0.3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2:27" ht="14" x14ac:dyDescent="0.3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2:27" ht="14" x14ac:dyDescent="0.3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2:27" ht="14" x14ac:dyDescent="0.3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2:27" ht="14" x14ac:dyDescent="0.3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2:27" ht="14" x14ac:dyDescent="0.3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2:27" ht="14" x14ac:dyDescent="0.3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2:27" ht="14" x14ac:dyDescent="0.3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2:27" ht="14" x14ac:dyDescent="0.3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2:27" ht="14" x14ac:dyDescent="0.3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2:27" ht="14" x14ac:dyDescent="0.3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2:27" ht="14" x14ac:dyDescent="0.3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2:27" ht="14" x14ac:dyDescent="0.3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2:27" ht="14" x14ac:dyDescent="0.3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2:27" ht="14" x14ac:dyDescent="0.3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2:27" ht="14" x14ac:dyDescent="0.3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2:27" ht="14" x14ac:dyDescent="0.3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2:27" ht="14" x14ac:dyDescent="0.3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2:27" ht="14" x14ac:dyDescent="0.3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2:27" ht="14" x14ac:dyDescent="0.3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2:27" ht="14" x14ac:dyDescent="0.3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2:27" ht="14" x14ac:dyDescent="0.3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2:27" ht="14" x14ac:dyDescent="0.3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2:27" ht="14" x14ac:dyDescent="0.3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2:27" ht="14" x14ac:dyDescent="0.3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2:27" ht="14" x14ac:dyDescent="0.3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2:27" ht="14" x14ac:dyDescent="0.3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2:27" ht="14" x14ac:dyDescent="0.3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2:27" ht="14" x14ac:dyDescent="0.3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2:27" ht="14" x14ac:dyDescent="0.3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2:27" ht="14" x14ac:dyDescent="0.3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2:27" ht="14" x14ac:dyDescent="0.3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2:27" ht="14" x14ac:dyDescent="0.3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2:27" ht="14" x14ac:dyDescent="0.3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2:27" ht="14" x14ac:dyDescent="0.3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2:27" ht="14" x14ac:dyDescent="0.3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2:27" ht="14" x14ac:dyDescent="0.3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2:27" ht="14" x14ac:dyDescent="0.3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2:27" ht="14" x14ac:dyDescent="0.3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2:27" ht="14" x14ac:dyDescent="0.3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2:27" ht="14" x14ac:dyDescent="0.3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2:27" ht="14" x14ac:dyDescent="0.3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2:27" ht="14" x14ac:dyDescent="0.3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2:27" ht="14" x14ac:dyDescent="0.3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2:27" ht="14" x14ac:dyDescent="0.3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2:27" ht="14" x14ac:dyDescent="0.3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2:27" ht="14" x14ac:dyDescent="0.3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2:27" ht="14" x14ac:dyDescent="0.3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2:27" ht="14" x14ac:dyDescent="0.3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2:27" ht="14" x14ac:dyDescent="0.3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2:27" ht="14" x14ac:dyDescent="0.3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2:27" ht="14" x14ac:dyDescent="0.3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2:27" ht="14" x14ac:dyDescent="0.3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2:27" ht="14" x14ac:dyDescent="0.3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2:27" ht="14" x14ac:dyDescent="0.3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2:27" ht="14" x14ac:dyDescent="0.3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2:27" ht="14" x14ac:dyDescent="0.3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2:27" ht="14" x14ac:dyDescent="0.3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2:27" ht="14" x14ac:dyDescent="0.3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2:27" ht="14" x14ac:dyDescent="0.3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2:27" ht="14" x14ac:dyDescent="0.3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2:27" ht="14" x14ac:dyDescent="0.3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2:27" ht="14" x14ac:dyDescent="0.3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2:27" ht="14" x14ac:dyDescent="0.3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2:27" ht="14" x14ac:dyDescent="0.3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2:27" ht="14" x14ac:dyDescent="0.3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2:27" ht="14" x14ac:dyDescent="0.3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2:27" ht="14" x14ac:dyDescent="0.3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2:27" ht="14" x14ac:dyDescent="0.3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2:27" ht="14" x14ac:dyDescent="0.3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2:27" ht="14" x14ac:dyDescent="0.3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2:27" ht="14" x14ac:dyDescent="0.3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2:27" ht="14" x14ac:dyDescent="0.3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2:27" ht="14" x14ac:dyDescent="0.3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2:27" ht="14" x14ac:dyDescent="0.3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2:27" ht="14" x14ac:dyDescent="0.3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2:27" ht="14" x14ac:dyDescent="0.3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2:27" ht="14" x14ac:dyDescent="0.3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2:27" ht="14" x14ac:dyDescent="0.3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2:27" ht="14" x14ac:dyDescent="0.3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2:27" ht="14" x14ac:dyDescent="0.3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2:27" ht="14" x14ac:dyDescent="0.3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2:27" ht="14" x14ac:dyDescent="0.3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2:27" ht="14" x14ac:dyDescent="0.3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2:27" ht="14" x14ac:dyDescent="0.3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2:27" ht="14" x14ac:dyDescent="0.3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2:27" ht="14" x14ac:dyDescent="0.3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2:27" ht="14" x14ac:dyDescent="0.3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2:27" ht="14" x14ac:dyDescent="0.3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2:27" ht="14" x14ac:dyDescent="0.3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2:27" ht="14" x14ac:dyDescent="0.3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2:27" ht="14" x14ac:dyDescent="0.3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2:27" ht="14" x14ac:dyDescent="0.3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2:27" ht="14" x14ac:dyDescent="0.3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2:27" ht="14" x14ac:dyDescent="0.3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2:27" ht="14" x14ac:dyDescent="0.3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2:27" ht="14" x14ac:dyDescent="0.3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2:27" ht="14" x14ac:dyDescent="0.3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2:27" ht="14" x14ac:dyDescent="0.3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2:27" ht="14" x14ac:dyDescent="0.3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2:27" ht="14" x14ac:dyDescent="0.3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2:27" ht="14" x14ac:dyDescent="0.3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2:27" ht="14" x14ac:dyDescent="0.3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2:27" ht="14" x14ac:dyDescent="0.3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2:27" ht="14" x14ac:dyDescent="0.3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2:27" ht="14" x14ac:dyDescent="0.3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2:27" ht="14" x14ac:dyDescent="0.3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2:27" ht="14" x14ac:dyDescent="0.3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2:27" ht="14" x14ac:dyDescent="0.3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2:27" ht="14" x14ac:dyDescent="0.3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2:27" ht="14" x14ac:dyDescent="0.3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2:27" ht="14" x14ac:dyDescent="0.3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2:27" ht="14" x14ac:dyDescent="0.3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2:27" ht="14" x14ac:dyDescent="0.3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2:27" ht="14" x14ac:dyDescent="0.3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2:27" ht="14" x14ac:dyDescent="0.3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2:27" ht="14" x14ac:dyDescent="0.3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2:27" ht="14" x14ac:dyDescent="0.3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2:27" ht="14" x14ac:dyDescent="0.3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2:27" ht="14" x14ac:dyDescent="0.3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2:27" ht="14" x14ac:dyDescent="0.3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2:27" ht="14" x14ac:dyDescent="0.3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2:27" ht="14" x14ac:dyDescent="0.3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2:27" ht="14" x14ac:dyDescent="0.3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2:27" ht="14" x14ac:dyDescent="0.3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2:27" ht="14" x14ac:dyDescent="0.3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2:27" ht="14" x14ac:dyDescent="0.3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2:27" ht="14" x14ac:dyDescent="0.3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2:27" ht="14" x14ac:dyDescent="0.3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2:27" ht="14" x14ac:dyDescent="0.3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2:27" ht="14" x14ac:dyDescent="0.3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2:27" ht="14" x14ac:dyDescent="0.3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2:27" ht="14" x14ac:dyDescent="0.3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2:27" ht="14" x14ac:dyDescent="0.3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2:27" ht="14" x14ac:dyDescent="0.3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2:27" ht="14" x14ac:dyDescent="0.3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2:27" ht="14" x14ac:dyDescent="0.3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2:27" ht="14" x14ac:dyDescent="0.3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2:27" ht="14" x14ac:dyDescent="0.3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2:27" ht="14" x14ac:dyDescent="0.3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2:27" ht="14" x14ac:dyDescent="0.3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2:27" ht="14" x14ac:dyDescent="0.3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2:27" ht="14" x14ac:dyDescent="0.3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2:27" ht="14" x14ac:dyDescent="0.3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2:27" ht="14" x14ac:dyDescent="0.3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2:27" ht="14" x14ac:dyDescent="0.3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2:27" ht="14" x14ac:dyDescent="0.3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2:27" ht="14" x14ac:dyDescent="0.3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2:27" ht="14" x14ac:dyDescent="0.3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2:27" ht="14" x14ac:dyDescent="0.3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2:27" ht="14" x14ac:dyDescent="0.3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2:27" ht="14" x14ac:dyDescent="0.3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2:27" ht="14" x14ac:dyDescent="0.3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2:27" ht="14" x14ac:dyDescent="0.3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2:27" ht="14" x14ac:dyDescent="0.3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2:27" ht="14" x14ac:dyDescent="0.3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2:27" ht="14" x14ac:dyDescent="0.3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2:27" ht="14" x14ac:dyDescent="0.3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2:27" ht="14" x14ac:dyDescent="0.3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2:27" ht="14" x14ac:dyDescent="0.3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2:27" ht="14" x14ac:dyDescent="0.3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2:27" ht="14" x14ac:dyDescent="0.3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2:27" ht="14" x14ac:dyDescent="0.3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2:27" ht="14" x14ac:dyDescent="0.3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2:27" ht="14" x14ac:dyDescent="0.3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2:27" ht="14" x14ac:dyDescent="0.3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2:27" ht="14" x14ac:dyDescent="0.3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2:27" ht="14" x14ac:dyDescent="0.3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2:27" ht="14" x14ac:dyDescent="0.3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2:27" ht="14" x14ac:dyDescent="0.3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2:27" ht="14" x14ac:dyDescent="0.3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2:27" ht="14" x14ac:dyDescent="0.3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2:27" ht="14" x14ac:dyDescent="0.3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2:27" ht="14" x14ac:dyDescent="0.3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2:27" ht="14" x14ac:dyDescent="0.3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2:27" ht="14" x14ac:dyDescent="0.3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2:27" ht="14" x14ac:dyDescent="0.3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2:27" ht="14" x14ac:dyDescent="0.3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2:27" ht="14" x14ac:dyDescent="0.3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2:27" ht="14" x14ac:dyDescent="0.3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2:27" ht="14" x14ac:dyDescent="0.3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2:27" ht="14" x14ac:dyDescent="0.3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2:27" ht="14" x14ac:dyDescent="0.3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2:27" ht="14" x14ac:dyDescent="0.3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2:27" ht="14" x14ac:dyDescent="0.3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2:27" ht="14" x14ac:dyDescent="0.3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2:27" ht="14" x14ac:dyDescent="0.3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2:27" ht="14" x14ac:dyDescent="0.3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2:27" ht="14" x14ac:dyDescent="0.3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2:27" ht="14" x14ac:dyDescent="0.3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2:27" ht="14" x14ac:dyDescent="0.3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2:27" ht="14" x14ac:dyDescent="0.3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2:27" ht="14" x14ac:dyDescent="0.3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2:27" ht="14" x14ac:dyDescent="0.3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2:27" ht="14" x14ac:dyDescent="0.3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2:27" ht="14" x14ac:dyDescent="0.3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2:27" ht="14" x14ac:dyDescent="0.3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2:27" ht="14" x14ac:dyDescent="0.3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2:27" ht="14" x14ac:dyDescent="0.3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2:27" ht="14" x14ac:dyDescent="0.3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2:27" ht="14" x14ac:dyDescent="0.3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2:27" ht="14" x14ac:dyDescent="0.3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2:27" ht="14" x14ac:dyDescent="0.3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2:27" ht="14" x14ac:dyDescent="0.3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2:27" ht="14" x14ac:dyDescent="0.3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2:27" ht="14" x14ac:dyDescent="0.3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2:27" ht="14" x14ac:dyDescent="0.3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2:27" ht="14" x14ac:dyDescent="0.3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2:27" ht="14" x14ac:dyDescent="0.3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2:27" ht="14" x14ac:dyDescent="0.3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2:27" ht="14" x14ac:dyDescent="0.3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2:27" ht="14" x14ac:dyDescent="0.3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2:27" ht="14" x14ac:dyDescent="0.3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2:27" ht="14" x14ac:dyDescent="0.3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2:27" ht="14" x14ac:dyDescent="0.3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2:27" ht="14" x14ac:dyDescent="0.3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2:27" ht="14" x14ac:dyDescent="0.3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2:27" ht="14" x14ac:dyDescent="0.3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2:27" ht="14" x14ac:dyDescent="0.3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2:27" ht="14" x14ac:dyDescent="0.3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2:27" ht="14" x14ac:dyDescent="0.3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2:27" ht="14" x14ac:dyDescent="0.3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2:27" ht="14" x14ac:dyDescent="0.3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2:27" ht="14" x14ac:dyDescent="0.3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2:27" ht="14" x14ac:dyDescent="0.3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2:27" ht="14" x14ac:dyDescent="0.3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2:27" ht="14" x14ac:dyDescent="0.3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2:27" ht="14" x14ac:dyDescent="0.3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2:27" ht="14" x14ac:dyDescent="0.3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2:27" ht="14" x14ac:dyDescent="0.3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2:27" ht="14" x14ac:dyDescent="0.3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2:27" ht="14" x14ac:dyDescent="0.3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2:27" ht="14" x14ac:dyDescent="0.3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2:27" ht="14" x14ac:dyDescent="0.3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2:27" ht="14" x14ac:dyDescent="0.3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2:27" ht="14" x14ac:dyDescent="0.3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2:27" ht="14" x14ac:dyDescent="0.3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2:27" ht="14" x14ac:dyDescent="0.3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2:27" ht="14" x14ac:dyDescent="0.3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2:27" ht="14" x14ac:dyDescent="0.3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2:27" ht="14" x14ac:dyDescent="0.3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2:27" ht="14" x14ac:dyDescent="0.3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2:27" ht="14" x14ac:dyDescent="0.3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2:27" ht="14" x14ac:dyDescent="0.3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2:27" ht="14" x14ac:dyDescent="0.3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2:27" ht="14" x14ac:dyDescent="0.3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2:27" ht="14" x14ac:dyDescent="0.3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2:27" ht="14" x14ac:dyDescent="0.3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2:27" ht="14" x14ac:dyDescent="0.3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2:27" ht="14" x14ac:dyDescent="0.3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2:27" ht="14" x14ac:dyDescent="0.3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2:27" ht="14" x14ac:dyDescent="0.3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2:27" ht="14" x14ac:dyDescent="0.3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2:27" ht="14" x14ac:dyDescent="0.3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2:27" ht="14" x14ac:dyDescent="0.3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2:27" ht="14" x14ac:dyDescent="0.3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2:27" ht="14" x14ac:dyDescent="0.3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2:27" ht="14" x14ac:dyDescent="0.3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2:27" ht="14" x14ac:dyDescent="0.3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2:27" ht="14" x14ac:dyDescent="0.3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2:27" ht="14" x14ac:dyDescent="0.3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2:27" ht="14" x14ac:dyDescent="0.3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2:27" ht="14" x14ac:dyDescent="0.3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2:27" ht="14" x14ac:dyDescent="0.3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2:27" ht="14" x14ac:dyDescent="0.3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2:27" ht="14" x14ac:dyDescent="0.3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2:27" ht="14" x14ac:dyDescent="0.3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2:27" ht="14" x14ac:dyDescent="0.3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2:27" ht="14" x14ac:dyDescent="0.3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2:27" ht="14" x14ac:dyDescent="0.3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2:27" ht="14" x14ac:dyDescent="0.3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2:27" ht="14" x14ac:dyDescent="0.3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2:27" ht="14" x14ac:dyDescent="0.3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2:27" ht="14" x14ac:dyDescent="0.3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2:27" ht="14" x14ac:dyDescent="0.3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2:27" ht="14" x14ac:dyDescent="0.3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2:27" ht="14" x14ac:dyDescent="0.3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2:27" ht="14" x14ac:dyDescent="0.3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2:27" ht="14" x14ac:dyDescent="0.3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2:27" ht="14" x14ac:dyDescent="0.3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2:27" ht="14" x14ac:dyDescent="0.3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2:27" ht="14" x14ac:dyDescent="0.3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2:27" ht="14" x14ac:dyDescent="0.3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2:27" ht="14" x14ac:dyDescent="0.3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2:27" ht="14" x14ac:dyDescent="0.3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2:27" ht="14" x14ac:dyDescent="0.3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2:27" ht="14" x14ac:dyDescent="0.3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2:27" ht="14" x14ac:dyDescent="0.3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2:27" ht="14" x14ac:dyDescent="0.3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2:27" ht="14" x14ac:dyDescent="0.3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2:27" ht="14" x14ac:dyDescent="0.3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2:27" ht="14" x14ac:dyDescent="0.3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2:27" ht="14" x14ac:dyDescent="0.3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2:27" ht="14" x14ac:dyDescent="0.3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2:27" ht="14" x14ac:dyDescent="0.3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2:27" ht="14" x14ac:dyDescent="0.3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2:27" ht="14" x14ac:dyDescent="0.3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2:27" ht="14" x14ac:dyDescent="0.3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2:27" ht="14" x14ac:dyDescent="0.3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2:27" ht="14" x14ac:dyDescent="0.3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2:27" ht="14" x14ac:dyDescent="0.3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2:27" ht="14" x14ac:dyDescent="0.3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2:27" ht="14" x14ac:dyDescent="0.3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2:27" ht="14" x14ac:dyDescent="0.3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2:27" ht="14" x14ac:dyDescent="0.3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2:27" ht="14" x14ac:dyDescent="0.3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2:27" ht="14" x14ac:dyDescent="0.3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2:27" ht="14" x14ac:dyDescent="0.3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2:27" ht="14" x14ac:dyDescent="0.3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2:27" ht="14" x14ac:dyDescent="0.3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2:27" ht="14" x14ac:dyDescent="0.3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2:27" ht="14" x14ac:dyDescent="0.3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2:27" ht="14" x14ac:dyDescent="0.3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2:27" ht="14" x14ac:dyDescent="0.3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2:27" ht="14" x14ac:dyDescent="0.3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2:27" ht="14" x14ac:dyDescent="0.3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2:27" ht="14" x14ac:dyDescent="0.3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2:27" ht="14" x14ac:dyDescent="0.3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2:27" ht="14" x14ac:dyDescent="0.3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2:27" ht="14" x14ac:dyDescent="0.3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2:27" ht="14" x14ac:dyDescent="0.3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2:27" ht="14" x14ac:dyDescent="0.3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2:27" ht="14" x14ac:dyDescent="0.3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2:27" ht="14" x14ac:dyDescent="0.3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2:27" ht="14" x14ac:dyDescent="0.3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2:27" ht="14" x14ac:dyDescent="0.3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2:27" ht="14" x14ac:dyDescent="0.3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2:27" ht="14" x14ac:dyDescent="0.3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2:27" ht="14" x14ac:dyDescent="0.3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2:27" ht="14" x14ac:dyDescent="0.3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2:27" ht="14" x14ac:dyDescent="0.3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2:27" ht="14" x14ac:dyDescent="0.3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2:27" ht="14" x14ac:dyDescent="0.3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2:27" ht="14" x14ac:dyDescent="0.3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2:27" ht="14" x14ac:dyDescent="0.3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2:27" ht="14" x14ac:dyDescent="0.3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2:27" ht="14" x14ac:dyDescent="0.3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2:27" ht="14" x14ac:dyDescent="0.3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2:27" ht="14" x14ac:dyDescent="0.3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2:27" ht="14" x14ac:dyDescent="0.3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2:27" ht="14" x14ac:dyDescent="0.3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2:27" ht="14" x14ac:dyDescent="0.3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2:27" ht="14" x14ac:dyDescent="0.3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2:27" ht="14" x14ac:dyDescent="0.3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2:27" ht="14" x14ac:dyDescent="0.3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2:27" ht="14" x14ac:dyDescent="0.3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2:27" ht="14" x14ac:dyDescent="0.3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2:27" ht="14" x14ac:dyDescent="0.3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2:27" ht="14" x14ac:dyDescent="0.3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2:27" ht="14" x14ac:dyDescent="0.3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2:27" ht="14" x14ac:dyDescent="0.3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2:27" ht="14" x14ac:dyDescent="0.3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2:27" ht="14" x14ac:dyDescent="0.3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2:27" ht="14" x14ac:dyDescent="0.3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2:27" ht="14" x14ac:dyDescent="0.3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2:27" ht="14" x14ac:dyDescent="0.3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2:27" ht="14" x14ac:dyDescent="0.3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2:27" ht="14" x14ac:dyDescent="0.3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2:27" ht="14" x14ac:dyDescent="0.3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2:27" ht="14" x14ac:dyDescent="0.3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2:27" ht="14" x14ac:dyDescent="0.3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2:27" ht="14" x14ac:dyDescent="0.3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2:27" ht="14" x14ac:dyDescent="0.3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2:27" ht="14" x14ac:dyDescent="0.3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2:27" ht="14" x14ac:dyDescent="0.3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2:27" ht="14" x14ac:dyDescent="0.3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2:27" ht="14" x14ac:dyDescent="0.3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2:27" ht="14" x14ac:dyDescent="0.3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2:27" ht="14" x14ac:dyDescent="0.3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2:27" ht="14" x14ac:dyDescent="0.3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2:27" ht="14" x14ac:dyDescent="0.3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2:27" ht="14" x14ac:dyDescent="0.3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2:27" ht="14" x14ac:dyDescent="0.3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2:27" ht="14" x14ac:dyDescent="0.3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2:27" ht="14" x14ac:dyDescent="0.3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2:27" ht="14" x14ac:dyDescent="0.3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2:27" ht="14" x14ac:dyDescent="0.3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2:27" ht="14" x14ac:dyDescent="0.3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2:27" ht="14" x14ac:dyDescent="0.3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2:27" ht="14" x14ac:dyDescent="0.3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2:27" ht="14" x14ac:dyDescent="0.3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2:27" ht="14" x14ac:dyDescent="0.3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2:27" ht="14" x14ac:dyDescent="0.3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2:27" ht="14" x14ac:dyDescent="0.3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2:27" ht="14" x14ac:dyDescent="0.3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2:27" ht="14" x14ac:dyDescent="0.3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2:27" ht="14" x14ac:dyDescent="0.3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</sheetData>
  <sheetProtection formatCells="0" insertRows="0" insertHyperlinks="0" deleteRows="0"/>
  <protectedRanges>
    <protectedRange sqref="C19:E20" name="Total Costs"/>
    <protectedRange sqref="C10:E10" name="Vendor Names"/>
    <protectedRange sqref="B4" name="Name of SSA"/>
    <protectedRange sqref="C4" name="Name of IT Solution"/>
    <protectedRange sqref="B12:E18" name="One Time and First Year"/>
  </protectedRanges>
  <mergeCells count="8">
    <mergeCell ref="B22:E22"/>
    <mergeCell ref="B2:E2"/>
    <mergeCell ref="B10:B11"/>
    <mergeCell ref="B8:E8"/>
    <mergeCell ref="B6:E6"/>
    <mergeCell ref="C3:E3"/>
    <mergeCell ref="C4:E4"/>
    <mergeCell ref="B7:E7"/>
  </mergeCells>
  <conditionalFormatting sqref="B22:E22">
    <cfRule type="containsText" dxfId="3" priority="1" operator="containsText" text="Please">
      <formula>NOT(ISERROR(SEARCH("Please",B22)))</formula>
    </cfRule>
  </conditionalFormatting>
  <dataValidations xWindow="524" yWindow="812" count="1">
    <dataValidation type="list" allowBlank="1" showInputMessage="1" prompt="Click on the arrow to see all options." sqref="C11:E11" xr:uid="{1AE247B8-4B00-4B19-97CC-AB84FD15C58D}">
      <formula1>$B$24:$B$26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B1:AE26"/>
  <sheetViews>
    <sheetView showGridLines="0" zoomScale="80" zoomScaleNormal="80" workbookViewId="0">
      <selection activeCell="B1" sqref="B1:M1"/>
    </sheetView>
  </sheetViews>
  <sheetFormatPr defaultColWidth="14.453125" defaultRowHeight="15.75" customHeight="1" x14ac:dyDescent="0.35"/>
  <cols>
    <col min="1" max="1" width="2.54296875" style="1" customWidth="1"/>
    <col min="2" max="2" width="11.54296875" style="1" customWidth="1"/>
    <col min="3" max="3" width="23.7265625" style="1" customWidth="1"/>
    <col min="4" max="4" width="36.7265625" style="1" customWidth="1"/>
    <col min="5" max="5" width="2.54296875" style="1" customWidth="1"/>
    <col min="6" max="6" width="7.54296875" style="1" customWidth="1"/>
    <col min="7" max="7" width="35.81640625" style="1" customWidth="1"/>
    <col min="8" max="8" width="2.54296875" style="1" customWidth="1"/>
    <col min="9" max="9" width="7.54296875" style="1" customWidth="1"/>
    <col min="10" max="10" width="35.81640625" style="1" customWidth="1"/>
    <col min="11" max="11" width="2.54296875" style="1" customWidth="1"/>
    <col min="12" max="12" width="7.54296875" style="1" customWidth="1"/>
    <col min="13" max="13" width="35.81640625" style="1" customWidth="1"/>
    <col min="14" max="14" width="2.54296875" style="1" customWidth="1"/>
    <col min="15" max="16384" width="14.453125" style="1"/>
  </cols>
  <sheetData>
    <row r="1" spans="2:31" ht="20.149999999999999" customHeight="1" x14ac:dyDescent="0.35">
      <c r="B1" s="127" t="s">
        <v>48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20.149999999999999" customHeight="1" thickBot="1" x14ac:dyDescent="0.4">
      <c r="B2" s="127" t="s">
        <v>49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94.5" customHeight="1" thickBot="1" x14ac:dyDescent="0.4">
      <c r="B3" s="147" t="s">
        <v>50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customFormat="1" ht="15" thickBot="1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31" s="9" customFormat="1" ht="20.149999999999999" customHeight="1" x14ac:dyDescent="0.25">
      <c r="B5" s="150" t="str">
        <f>'Part A Summary of Quotations'!B3</f>
        <v>SSA</v>
      </c>
      <c r="C5" s="151"/>
      <c r="D5" s="154" t="str">
        <f>'Part A Summary of Quotations'!B4</f>
        <v>[ Name of SSA ]</v>
      </c>
      <c r="E5" s="155"/>
      <c r="F5" s="155"/>
      <c r="G5" s="155"/>
      <c r="H5" s="155"/>
      <c r="I5" s="155"/>
      <c r="J5" s="155"/>
      <c r="K5" s="155"/>
      <c r="L5" s="155"/>
      <c r="M5" s="156"/>
    </row>
    <row r="6" spans="2:31" s="9" customFormat="1" ht="20.149999999999999" customHeight="1" thickBot="1" x14ac:dyDescent="0.3">
      <c r="B6" s="152" t="str">
        <f>'Part A Summary of Quotations'!C3</f>
        <v>Consultancy Project</v>
      </c>
      <c r="C6" s="153"/>
      <c r="D6" s="48" t="str">
        <f>'Part A Summary of Quotations'!C4</f>
        <v>[ Name of Project]</v>
      </c>
      <c r="E6" s="55"/>
      <c r="F6" s="55"/>
      <c r="G6" s="55"/>
      <c r="H6" s="55"/>
      <c r="I6" s="55"/>
      <c r="J6" s="55"/>
      <c r="K6" s="55"/>
      <c r="L6" s="55"/>
      <c r="M6" s="56"/>
    </row>
    <row r="7" spans="2:31" customFormat="1" ht="14.5" thickBot="1" x14ac:dyDescent="0.3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31" ht="25" customHeight="1" x14ac:dyDescent="0.35">
      <c r="B8" s="128" t="s">
        <v>16</v>
      </c>
      <c r="C8" s="139" t="s">
        <v>40</v>
      </c>
      <c r="D8" s="140"/>
      <c r="E8" s="32"/>
      <c r="F8" s="137" t="str">
        <f>'Part A Summary of Quotations'!C10</f>
        <v>[ Vendor 1]</v>
      </c>
      <c r="G8" s="138"/>
      <c r="H8" s="33"/>
      <c r="I8" s="137" t="str">
        <f>'Part A Summary of Quotations'!D10</f>
        <v>[ Vendor 2 ]</v>
      </c>
      <c r="J8" s="138"/>
      <c r="K8" s="33"/>
      <c r="L8" s="137" t="str">
        <f>'Part A Summary of Quotations'!E10</f>
        <v>[ Vendor 3 ]</v>
      </c>
      <c r="M8" s="13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s="20" customFormat="1" ht="15.5" x14ac:dyDescent="0.35">
      <c r="B9" s="129"/>
      <c r="C9" s="141"/>
      <c r="D9" s="142"/>
      <c r="E9" s="32"/>
      <c r="F9" s="123" t="str">
        <f>IF(ISBLANK('Part A Summary of Quotations'!C11),"",'Part A Summary of Quotations'!C11)</f>
        <v>Lowest Quote</v>
      </c>
      <c r="G9" s="124"/>
      <c r="H9" s="32"/>
      <c r="I9" s="125" t="str">
        <f>IF(ISBLANK('Part A Summary of Quotations'!D11),"",'Part A Summary of Quotations'!D11)</f>
        <v>Preferred Vendor</v>
      </c>
      <c r="J9" s="126"/>
      <c r="K9" s="34"/>
      <c r="L9" s="125" t="str">
        <f>IF(ISBLANK('Part A Summary of Quotations'!E11),"",'Part A Summary of Quotations'!E11)</f>
        <v/>
      </c>
      <c r="M9" s="12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2:31" ht="20.149999999999999" customHeight="1" x14ac:dyDescent="0.35">
      <c r="B10" s="129"/>
      <c r="C10" s="144" t="s">
        <v>41</v>
      </c>
      <c r="D10" s="145"/>
      <c r="E10" s="29"/>
      <c r="F10" s="133">
        <f>'Part A Summary of Quotations'!C20</f>
        <v>0</v>
      </c>
      <c r="G10" s="134"/>
      <c r="H10" s="29"/>
      <c r="I10" s="135">
        <f>'Part A Summary of Quotations'!D20</f>
        <v>0</v>
      </c>
      <c r="J10" s="136"/>
      <c r="K10" s="29"/>
      <c r="L10" s="135">
        <f>'Part A Summary of Quotations'!E20</f>
        <v>0</v>
      </c>
      <c r="M10" s="136"/>
      <c r="N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8.75" customHeight="1" thickBot="1" x14ac:dyDescent="0.4">
      <c r="B11" s="130"/>
      <c r="C11" s="53" t="s">
        <v>1</v>
      </c>
      <c r="D11" s="54" t="s">
        <v>2</v>
      </c>
      <c r="E11" s="35"/>
      <c r="F11" s="67" t="s">
        <v>3</v>
      </c>
      <c r="G11" s="68" t="s">
        <v>15</v>
      </c>
      <c r="H11" s="35"/>
      <c r="I11" s="67" t="s">
        <v>3</v>
      </c>
      <c r="J11" s="68" t="s">
        <v>15</v>
      </c>
      <c r="K11" s="35"/>
      <c r="L11" s="67" t="s">
        <v>3</v>
      </c>
      <c r="M11" s="68" t="s">
        <v>15</v>
      </c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8.75" customHeight="1" thickBot="1" x14ac:dyDescent="0.4">
      <c r="B12" s="110" t="s">
        <v>18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77" customHeight="1" thickBot="1" x14ac:dyDescent="0.4">
      <c r="B13" s="57">
        <v>0.5</v>
      </c>
      <c r="C13" s="58" t="s">
        <v>14</v>
      </c>
      <c r="D13" s="59" t="s">
        <v>26</v>
      </c>
      <c r="E13" s="29"/>
      <c r="F13" s="49" t="e">
        <f>($F$10/F10)*50</f>
        <v>#DIV/0!</v>
      </c>
      <c r="G13" s="66" t="s">
        <v>20</v>
      </c>
      <c r="H13" s="29"/>
      <c r="I13" s="49" t="e">
        <f>($F$10/I10)*50</f>
        <v>#DIV/0!</v>
      </c>
      <c r="J13" s="66" t="s">
        <v>21</v>
      </c>
      <c r="K13" s="29"/>
      <c r="L13" s="49" t="e">
        <f>($F$10/L10)*50</f>
        <v>#DIV/0!</v>
      </c>
      <c r="M13" s="66" t="s">
        <v>22</v>
      </c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8" customHeight="1" thickBot="1" x14ac:dyDescent="0.4">
      <c r="B14" s="112" t="s">
        <v>17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181" customHeight="1" x14ac:dyDescent="0.35">
      <c r="B15" s="99">
        <v>0.3</v>
      </c>
      <c r="C15" s="102" t="s">
        <v>42</v>
      </c>
      <c r="D15" s="115" t="s">
        <v>51</v>
      </c>
      <c r="E15" s="29"/>
      <c r="F15" s="36">
        <v>0</v>
      </c>
      <c r="G15" s="37" t="s">
        <v>44</v>
      </c>
      <c r="H15" s="29"/>
      <c r="I15" s="36">
        <v>0</v>
      </c>
      <c r="J15" s="37" t="s">
        <v>44</v>
      </c>
      <c r="K15" s="29"/>
      <c r="L15" s="36">
        <v>0</v>
      </c>
      <c r="M15" s="37" t="s">
        <v>44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38.5" customHeight="1" x14ac:dyDescent="0.35">
      <c r="B16" s="100"/>
      <c r="C16" s="103"/>
      <c r="D16" s="116"/>
      <c r="E16" s="29"/>
      <c r="F16" s="50">
        <f>(20/5)*F15</f>
        <v>0</v>
      </c>
      <c r="G16" s="64" t="s">
        <v>27</v>
      </c>
      <c r="H16" s="29"/>
      <c r="I16" s="50">
        <f>(20/5)*I15</f>
        <v>0</v>
      </c>
      <c r="J16" s="64" t="s">
        <v>27</v>
      </c>
      <c r="K16" s="29"/>
      <c r="L16" s="50">
        <f>(20/5)*L15</f>
        <v>0</v>
      </c>
      <c r="M16" s="62" t="s">
        <v>27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55" customHeight="1" thickBot="1" x14ac:dyDescent="0.4">
      <c r="B17" s="101"/>
      <c r="C17" s="104"/>
      <c r="D17" s="83"/>
      <c r="E17" s="29"/>
      <c r="F17" s="51">
        <f>SUM(F16)</f>
        <v>0</v>
      </c>
      <c r="G17" s="63" t="s">
        <v>24</v>
      </c>
      <c r="H17" s="29"/>
      <c r="I17" s="51">
        <f>SUM(I16)</f>
        <v>0</v>
      </c>
      <c r="J17" s="65" t="s">
        <v>24</v>
      </c>
      <c r="K17" s="29"/>
      <c r="L17" s="51">
        <f>SUM(L16)</f>
        <v>0</v>
      </c>
      <c r="M17" s="65" t="s">
        <v>24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51" customHeight="1" x14ac:dyDescent="0.35">
      <c r="B18" s="105">
        <v>0.2</v>
      </c>
      <c r="C18" s="107" t="s">
        <v>52</v>
      </c>
      <c r="D18" s="98" t="s">
        <v>43</v>
      </c>
      <c r="E18" s="29"/>
      <c r="F18" s="36">
        <v>0</v>
      </c>
      <c r="G18" s="39" t="s">
        <v>31</v>
      </c>
      <c r="H18" s="29"/>
      <c r="I18" s="36">
        <v>0</v>
      </c>
      <c r="J18" s="39" t="s">
        <v>31</v>
      </c>
      <c r="K18" s="29"/>
      <c r="L18" s="36">
        <v>0</v>
      </c>
      <c r="M18" s="39" t="s">
        <v>31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30" customHeight="1" x14ac:dyDescent="0.35">
      <c r="B19" s="100"/>
      <c r="C19" s="108"/>
      <c r="D19" s="98"/>
      <c r="E19" s="29"/>
      <c r="F19" s="50">
        <f>(10/5)*F18</f>
        <v>0</v>
      </c>
      <c r="G19" s="62" t="s">
        <v>28</v>
      </c>
      <c r="H19" s="29"/>
      <c r="I19" s="50">
        <f>(10/5)*I18</f>
        <v>0</v>
      </c>
      <c r="J19" s="62" t="s">
        <v>28</v>
      </c>
      <c r="K19" s="29"/>
      <c r="L19" s="50">
        <f>(10/5)*L18</f>
        <v>0</v>
      </c>
      <c r="M19" s="62" t="s">
        <v>28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19" customHeight="1" x14ac:dyDescent="0.35">
      <c r="B20" s="100"/>
      <c r="C20" s="108"/>
      <c r="D20" s="98" t="s">
        <v>33</v>
      </c>
      <c r="E20" s="29"/>
      <c r="F20" s="38">
        <v>0</v>
      </c>
      <c r="G20" s="40" t="s">
        <v>32</v>
      </c>
      <c r="H20" s="29"/>
      <c r="I20" s="38">
        <v>0</v>
      </c>
      <c r="J20" s="40" t="s">
        <v>32</v>
      </c>
      <c r="K20" s="29"/>
      <c r="L20" s="38">
        <v>0</v>
      </c>
      <c r="M20" s="40" t="s">
        <v>32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30" customHeight="1" x14ac:dyDescent="0.35">
      <c r="B21" s="100"/>
      <c r="C21" s="108"/>
      <c r="D21" s="98"/>
      <c r="E21" s="29"/>
      <c r="F21" s="50">
        <f>(10/5)*F20</f>
        <v>0</v>
      </c>
      <c r="G21" s="62" t="s">
        <v>29</v>
      </c>
      <c r="H21" s="29"/>
      <c r="I21" s="50">
        <f>(10/5)*I20</f>
        <v>0</v>
      </c>
      <c r="J21" s="62" t="s">
        <v>29</v>
      </c>
      <c r="K21" s="29"/>
      <c r="L21" s="50">
        <f>(10/5)*L20</f>
        <v>0</v>
      </c>
      <c r="M21" s="62" t="s">
        <v>29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55" customHeight="1" thickBot="1" x14ac:dyDescent="0.4">
      <c r="B22" s="106"/>
      <c r="C22" s="109"/>
      <c r="D22" s="60"/>
      <c r="E22" s="29"/>
      <c r="F22" s="52">
        <f>SUM(F19,F21)</f>
        <v>0</v>
      </c>
      <c r="G22" s="61" t="s">
        <v>30</v>
      </c>
      <c r="H22" s="29"/>
      <c r="I22" s="52">
        <f>SUM(I19,I21)</f>
        <v>0</v>
      </c>
      <c r="J22" s="61" t="s">
        <v>30</v>
      </c>
      <c r="K22" s="29"/>
      <c r="L22" s="52">
        <f>SUM(L19,L21)</f>
        <v>0</v>
      </c>
      <c r="M22" s="61" t="s">
        <v>30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6" thickBot="1" x14ac:dyDescent="0.4">
      <c r="B23" s="41"/>
      <c r="C23" s="42"/>
      <c r="D23" s="42"/>
      <c r="E23" s="29"/>
      <c r="F23" s="43"/>
      <c r="G23" s="44"/>
      <c r="H23" s="29"/>
      <c r="I23" s="43"/>
      <c r="J23" s="44"/>
      <c r="K23" s="29"/>
      <c r="L23" s="43"/>
      <c r="M23" s="4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ht="25" customHeight="1" x14ac:dyDescent="0.35">
      <c r="B24" s="131">
        <f>SUM(B13,B15,B18)</f>
        <v>1</v>
      </c>
      <c r="C24" s="143" t="s">
        <v>4</v>
      </c>
      <c r="D24" s="118"/>
      <c r="E24" s="45"/>
      <c r="F24" s="117" t="e">
        <f>SUM(F13,F17,F22)</f>
        <v>#DIV/0!</v>
      </c>
      <c r="G24" s="118"/>
      <c r="H24" s="46"/>
      <c r="I24" s="117" t="e">
        <f>SUM(I13,I17,I22)</f>
        <v>#DIV/0!</v>
      </c>
      <c r="J24" s="118"/>
      <c r="K24" s="46"/>
      <c r="L24" s="117" t="e">
        <f>SUM(L13,L17,L22)</f>
        <v>#DIV/0!</v>
      </c>
      <c r="M24" s="11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37.5" customHeight="1" thickBot="1" x14ac:dyDescent="0.4">
      <c r="B25" s="132"/>
      <c r="C25" s="96" t="s">
        <v>5</v>
      </c>
      <c r="D25" s="97"/>
      <c r="E25" s="47"/>
      <c r="F25" s="120" t="s">
        <v>19</v>
      </c>
      <c r="G25" s="121"/>
      <c r="H25" s="121"/>
      <c r="I25" s="121"/>
      <c r="J25" s="121"/>
      <c r="K25" s="121"/>
      <c r="L25" s="121"/>
      <c r="M25" s="12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15.5" x14ac:dyDescent="0.3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</sheetData>
  <sheetProtection insertHyperlinks="0"/>
  <protectedRanges>
    <protectedRange sqref="F15:G15 I18:J18 L18:M18 F18:G18 F20:G20 I20:J20 L20:M20 F25 I15:J15 L15:M15" name="For SSA input"/>
  </protectedRanges>
  <mergeCells count="34">
    <mergeCell ref="B1:M1"/>
    <mergeCell ref="B3:M3"/>
    <mergeCell ref="B5:C5"/>
    <mergeCell ref="B6:C6"/>
    <mergeCell ref="D5:M5"/>
    <mergeCell ref="F25:M25"/>
    <mergeCell ref="F9:G9"/>
    <mergeCell ref="I9:J9"/>
    <mergeCell ref="L9:M9"/>
    <mergeCell ref="B2:M2"/>
    <mergeCell ref="B8:B11"/>
    <mergeCell ref="B24:B25"/>
    <mergeCell ref="F10:G10"/>
    <mergeCell ref="I10:J10"/>
    <mergeCell ref="L10:M10"/>
    <mergeCell ref="F8:G8"/>
    <mergeCell ref="I8:J8"/>
    <mergeCell ref="L8:M8"/>
    <mergeCell ref="C8:D9"/>
    <mergeCell ref="C24:D24"/>
    <mergeCell ref="C10:D10"/>
    <mergeCell ref="B12:M12"/>
    <mergeCell ref="B14:M14"/>
    <mergeCell ref="D15:D16"/>
    <mergeCell ref="F24:G24"/>
    <mergeCell ref="I24:J24"/>
    <mergeCell ref="L24:M24"/>
    <mergeCell ref="C25:D25"/>
    <mergeCell ref="D18:D19"/>
    <mergeCell ref="D20:D21"/>
    <mergeCell ref="B15:B17"/>
    <mergeCell ref="C15:C17"/>
    <mergeCell ref="B18:B22"/>
    <mergeCell ref="C18:C22"/>
  </mergeCells>
  <conditionalFormatting sqref="F13">
    <cfRule type="cellIs" dxfId="2" priority="3" operator="greaterThan">
      <formula>50</formula>
    </cfRule>
  </conditionalFormatting>
  <conditionalFormatting sqref="I13">
    <cfRule type="cellIs" dxfId="1" priority="2" operator="greaterThan">
      <formula>50</formula>
    </cfRule>
  </conditionalFormatting>
  <conditionalFormatting sqref="L13">
    <cfRule type="cellIs" dxfId="0" priority="1" operator="greaterThan">
      <formula>50</formula>
    </cfRule>
  </conditionalFormatting>
  <dataValidations count="1">
    <dataValidation type="list" allowBlank="1" showInputMessage="1" showErrorMessage="1" sqref="I20 F20 F15 I15 L15 F18 I18 L18 L20" xr:uid="{9ED3A024-5AA3-4CF1-805A-305AD9E2D4D4}">
      <formula1>"0,1,2,3,4,5"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B943CCD23DE469E66071BE7AC0E85" ma:contentTypeVersion="2" ma:contentTypeDescription="Create a new document." ma:contentTypeScope="" ma:versionID="cbea16fa64b45a4aba6f727a97c4022f">
  <xsd:schema xmlns:xsd="http://www.w3.org/2001/XMLSchema" xmlns:xs="http://www.w3.org/2001/XMLSchema" xmlns:p="http://schemas.microsoft.com/office/2006/metadata/properties" xmlns:ns2="6f8190b9-121f-4697-85fe-79e154df7490" targetNamespace="http://schemas.microsoft.com/office/2006/metadata/properties" ma:root="true" ma:fieldsID="5222891c2c22aa61d297ed234eaadc40" ns2:_="">
    <xsd:import namespace="6f8190b9-121f-4697-85fe-79e154df74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190b9-121f-4697-85fe-79e154df74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55615-9F10-4A75-97C1-63F613125AA3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6f8190b9-121f-4697-85fe-79e154df7490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21823F-6F90-4043-B5B3-3A8A0032F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190b9-121f-4697-85fe-79e154df74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CE1652-1800-457F-8757-24FDEFA87F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 Summary of Quotations</vt:lpstr>
      <vt:lpstr>Part B Comparison of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 KOH (NCSS)</dc:creator>
  <cp:lastModifiedBy>Hui Yi PHUA (NCSS)</cp:lastModifiedBy>
  <dcterms:created xsi:type="dcterms:W3CDTF">2021-09-07T07:30:48Z</dcterms:created>
  <dcterms:modified xsi:type="dcterms:W3CDTF">2023-11-03T02:10:27Z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0x0101007E0B943CCD23DE469E66071BE7AC0E85</vt:lpwstr>
  </property>
  <property fmtid="{D5CDD505-2E9C-101B-9397-08002B2CF9AE}" pid="3" name="MSIP_Label_54803508-8490-4252-b331-d9b72689e942_Enabled">
    <vt:lpwstr>true</vt:lpwstr>
  </property>
  <property fmtid="{D5CDD505-2E9C-101B-9397-08002B2CF9AE}" pid="4" name="MSIP_Label_54803508-8490-4252-b331-d9b72689e942_SetDate">
    <vt:lpwstr>2022-06-16T03:34:43Z</vt:lpwstr>
  </property>
  <property fmtid="{D5CDD505-2E9C-101B-9397-08002B2CF9AE}" pid="5" name="MSIP_Label_54803508-8490-4252-b331-d9b72689e942_Method">
    <vt:lpwstr>Privileged</vt:lpwstr>
  </property>
  <property fmtid="{D5CDD505-2E9C-101B-9397-08002B2CF9AE}" pid="6" name="MSIP_Label_54803508-8490-4252-b331-d9b72689e942_Name">
    <vt:lpwstr>Non Sensitive_0</vt:lpwstr>
  </property>
  <property fmtid="{D5CDD505-2E9C-101B-9397-08002B2CF9AE}" pid="7" name="MSIP_Label_54803508-8490-4252-b331-d9b72689e942_SiteId">
    <vt:lpwstr>0b11c524-9a1c-4e1b-84cb-6336aefc2243</vt:lpwstr>
  </property>
  <property fmtid="{D5CDD505-2E9C-101B-9397-08002B2CF9AE}" pid="8" name="MSIP_Label_54803508-8490-4252-b331-d9b72689e942_ActionId">
    <vt:lpwstr>22832f46-2e94-4a9f-947d-2d49733e65fd</vt:lpwstr>
  </property>
  <property fmtid="{D5CDD505-2E9C-101B-9397-08002B2CF9AE}" pid="9" name="MSIP_Label_54803508-8490-4252-b331-d9b72689e942_ContentBits">
    <vt:lpwstr>0</vt:lpwstr>
  </property>
</Properties>
</file>