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uiyiphua\Downloads\"/>
    </mc:Choice>
  </mc:AlternateContent>
  <xr:revisionPtr revIDLastSave="0" documentId="13_ncr:1_{F9D8E301-047B-4B63-BEBD-7F58C06F28D3}" xr6:coauthVersionLast="47" xr6:coauthVersionMax="47" xr10:uidLastSave="{00000000-0000-0000-0000-000000000000}"/>
  <bookViews>
    <workbookView xWindow="-110" yWindow="-110" windowWidth="19420" windowHeight="10420" tabRatio="891" xr2:uid="{FC0BD211-612B-40BB-BD25-1D177107F4BF}"/>
  </bookViews>
  <sheets>
    <sheet name="PLS READ_Instructions" sheetId="7" r:id="rId1"/>
    <sheet name="1. Project Proposal" sheetId="1" r:id="rId2"/>
    <sheet name="2. Cost &amp; Benefit Analysis" sheetId="4" r:id="rId3"/>
    <sheet name="3a. SummaryOfQuotations" sheetId="5" r:id="rId4"/>
    <sheet name="3b. VendorEvalMatrix" sheetId="6" r:id="rId5"/>
    <sheet name="Annex-KPIsReferenceGuide" sheetId="8" r:id="rId6"/>
    <sheet name="Ref " sheetId="3" state="hidden" r:id="rId7"/>
  </sheets>
  <externalReferences>
    <externalReference r:id="rId8"/>
  </externalReferences>
  <definedNames>
    <definedName name="_Hlk155281202" localSheetId="5">'Annex-KPIsReferenceGuide'!$B$18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4" l="1"/>
  <c r="B39" i="5"/>
  <c r="B28" i="6" l="1"/>
  <c r="L25" i="6"/>
  <c r="I25" i="6"/>
  <c r="F25" i="6"/>
  <c r="L23" i="6"/>
  <c r="I23" i="6"/>
  <c r="I26" i="6" s="1"/>
  <c r="F23" i="6"/>
  <c r="L20" i="6"/>
  <c r="I20" i="6"/>
  <c r="F20" i="6"/>
  <c r="L18" i="6"/>
  <c r="I18" i="6"/>
  <c r="F18" i="6"/>
  <c r="L16" i="6"/>
  <c r="I16" i="6"/>
  <c r="F16" i="6"/>
  <c r="L10" i="6"/>
  <c r="I10" i="6"/>
  <c r="F10" i="6"/>
  <c r="L9" i="6"/>
  <c r="I9" i="6"/>
  <c r="F9" i="6"/>
  <c r="L8" i="6"/>
  <c r="I8" i="6"/>
  <c r="F8" i="6"/>
  <c r="D6" i="6"/>
  <c r="B6" i="6"/>
  <c r="D5" i="6"/>
  <c r="B5" i="6"/>
  <c r="C47" i="4"/>
  <c r="D22" i="4"/>
  <c r="D23" i="4" s="1"/>
  <c r="C22" i="4"/>
  <c r="C23" i="4" s="1"/>
  <c r="E21" i="4"/>
  <c r="E20" i="4"/>
  <c r="E19" i="4"/>
  <c r="E18" i="4"/>
  <c r="E17" i="4"/>
  <c r="E16" i="4"/>
  <c r="E15" i="4"/>
  <c r="E14" i="4"/>
  <c r="E13" i="4"/>
  <c r="E12" i="4"/>
  <c r="E10" i="4"/>
  <c r="E9" i="4"/>
  <c r="E8" i="4"/>
  <c r="L21" i="6" l="1"/>
  <c r="F21" i="6"/>
  <c r="F26" i="6"/>
  <c r="E22" i="4"/>
  <c r="L26" i="6"/>
  <c r="L13" i="6"/>
  <c r="I21" i="6"/>
  <c r="F13" i="6"/>
  <c r="I13" i="6"/>
  <c r="E23" i="4" l="1"/>
  <c r="C24" i="4" s="1"/>
  <c r="F28" i="6"/>
  <c r="I28" i="6"/>
  <c r="L28" i="6"/>
  <c r="C48" i="4" l="1"/>
  <c r="C49" i="4" s="1"/>
  <c r="C51" i="4" s="1"/>
  <c r="C54" i="4" l="1"/>
  <c r="C53" i="4"/>
</calcChain>
</file>

<file path=xl/sharedStrings.xml><?xml version="1.0" encoding="utf-8"?>
<sst xmlns="http://schemas.openxmlformats.org/spreadsheetml/2006/main" count="221" uniqueCount="175">
  <si>
    <t xml:space="preserve">Does your Agency has an existing digital system / system in place? </t>
  </si>
  <si>
    <t xml:space="preserve">If Yes, please indicate the name of the existing system:  </t>
  </si>
  <si>
    <t>Are Year Two and Year Three costs indicated in the vendor quotation?</t>
  </si>
  <si>
    <t>Yes</t>
  </si>
  <si>
    <t>No, my agency does not require 2nd and 3rd Year recurrent funding</t>
  </si>
  <si>
    <t>No, but my agency requires 2nd and 3rd Year recurrent funding</t>
  </si>
  <si>
    <t>No</t>
  </si>
  <si>
    <r>
      <t xml:space="preserve">TIPS
</t>
    </r>
    <r>
      <rPr>
        <b/>
        <i/>
        <sz val="11"/>
        <color theme="0"/>
        <rFont val="Roboto Medium"/>
      </rPr>
      <t>Click cells to view tips</t>
    </r>
  </si>
  <si>
    <t>Please read instructions below before completing Annex A: Cost &amp; Benefit Analysis</t>
  </si>
  <si>
    <t>Work Processes</t>
  </si>
  <si>
    <t>Time Taken 
Before Project 
Per Month
(in mins)</t>
  </si>
  <si>
    <t>Time Taken 
After Project
Per Month
(in mins)</t>
  </si>
  <si>
    <t>Time Saved 
Per Month 
(in mins)</t>
  </si>
  <si>
    <t>Maximum of 150 characters per row</t>
  </si>
  <si>
    <t>Calculated automatically</t>
  </si>
  <si>
    <t xml:space="preserve">Example
</t>
  </si>
  <si>
    <t xml:space="preserve">Donation tracking and donation reports generation 
</t>
  </si>
  <si>
    <t>Creating and updating donor profiles</t>
  </si>
  <si>
    <t>Communications and outreach for events and activities</t>
  </si>
  <si>
    <t>Fill in WHITE cells only</t>
  </si>
  <si>
    <t>Total Time Saved Per Month 
(in mins)</t>
  </si>
  <si>
    <t>Total Time Saved Per Month 
(in hours)</t>
  </si>
  <si>
    <t>Categories</t>
  </si>
  <si>
    <t xml:space="preserve">Cost </t>
  </si>
  <si>
    <t>Notes</t>
  </si>
  <si>
    <t xml:space="preserve">a. Average work hours per day </t>
  </si>
  <si>
    <t xml:space="preserve">b. Average staff cost per month </t>
  </si>
  <si>
    <r>
      <t xml:space="preserve">c. Average staff cost per annum 
 </t>
    </r>
    <r>
      <rPr>
        <sz val="10"/>
        <color theme="1"/>
        <rFont val="Roboto Medium"/>
      </rPr>
      <t xml:space="preserve"> </t>
    </r>
    <r>
      <rPr>
        <i/>
        <sz val="10"/>
        <color theme="0" tint="-0.499984740745262"/>
        <rFont val="Roboto Medium"/>
      </rPr>
      <t xml:space="preserve">  ([b x 15 months x 1.17 CPF] / 0.8 OOE)</t>
    </r>
  </si>
  <si>
    <r>
      <t xml:space="preserve">d. Staff cost per hour
</t>
    </r>
    <r>
      <rPr>
        <i/>
        <sz val="10"/>
        <color theme="0" tint="-0.499984740745262"/>
        <rFont val="Roboto Medium"/>
      </rPr>
      <t xml:space="preserve">   (c ÷ (a x 216 workdays per year</t>
    </r>
    <r>
      <rPr>
        <i/>
        <vertAlign val="superscript"/>
        <sz val="10"/>
        <color theme="0" tint="-0.499984740745262"/>
        <rFont val="Roboto Medium"/>
      </rPr>
      <t>1</t>
    </r>
    <r>
      <rPr>
        <i/>
        <sz val="10"/>
        <color theme="0" tint="-0.499984740745262"/>
        <rFont val="Roboto Medium"/>
      </rPr>
      <t>)</t>
    </r>
  </si>
  <si>
    <t>Calculated automatically 
(Template will show formula error when values are 0)</t>
  </si>
  <si>
    <r>
      <t xml:space="preserve">e. Total time saved per month 
 </t>
    </r>
    <r>
      <rPr>
        <i/>
        <sz val="10"/>
        <color theme="0" tint="-0.499984740745262"/>
        <rFont val="Roboto Medium"/>
      </rPr>
      <t xml:space="preserve">  (based on Cost &amp; Benefit Analysis)</t>
    </r>
  </si>
  <si>
    <r>
      <t xml:space="preserve">f. Total time saved per annum 
</t>
    </r>
    <r>
      <rPr>
        <i/>
        <sz val="8"/>
        <color theme="0" tint="-0.499984740745262"/>
        <rFont val="Roboto Medium"/>
      </rPr>
      <t xml:space="preserve">  </t>
    </r>
    <r>
      <rPr>
        <i/>
        <sz val="10"/>
        <color theme="0" tint="-0.499984740745262"/>
        <rFont val="Roboto Medium"/>
      </rPr>
      <t xml:space="preserve"> (e x 12) </t>
    </r>
  </si>
  <si>
    <t xml:space="preserve">Return on Investment (ROI) / Breakeven Year Calculation </t>
  </si>
  <si>
    <t>g. Total staff cost saved per annum</t>
  </si>
  <si>
    <t>Calculated automatically
(Template will show formula error when values are 0)</t>
  </si>
  <si>
    <r>
      <t xml:space="preserve">h. Total project cost 
   </t>
    </r>
    <r>
      <rPr>
        <i/>
        <sz val="10"/>
        <color theme="0" tint="-0.499984740745262"/>
        <rFont val="Roboto Medium"/>
      </rPr>
      <t>(based on preferred vendor)</t>
    </r>
  </si>
  <si>
    <t xml:space="preserve">i. No. of Staff Headcount saved </t>
  </si>
  <si>
    <r>
      <t xml:space="preserve">j. Return on Investment (ROI) / Breakeven Year
</t>
    </r>
    <r>
      <rPr>
        <b/>
        <sz val="11"/>
        <color theme="0" tint="-4.9989318521683403E-2"/>
        <rFont val="Roboto Medium"/>
      </rPr>
      <t xml:space="preserve"> </t>
    </r>
    <r>
      <rPr>
        <i/>
        <sz val="10"/>
        <color theme="0" tint="-4.9989318521683403E-2"/>
        <rFont val="Roboto Medium"/>
      </rPr>
      <t xml:space="preserve">  (h ÷ g)</t>
    </r>
  </si>
  <si>
    <r>
      <rPr>
        <i/>
        <vertAlign val="superscript"/>
        <sz val="9"/>
        <color theme="0" tint="-0.499984740745262"/>
        <rFont val="Roboto Medium"/>
      </rPr>
      <t xml:space="preserve">1 </t>
    </r>
    <r>
      <rPr>
        <i/>
        <sz val="9"/>
        <color theme="0" tint="-0.499984740745262"/>
        <rFont val="Roboto Medium"/>
      </rPr>
      <t>Average annual workdays of 1 staff = (5 days × 52 weeks a year) – (11 days of SG public holiday + 14 days of annual leave + 14 days of MC + 5 days of training) = 216 workdays</t>
    </r>
  </si>
  <si>
    <t>SSA</t>
  </si>
  <si>
    <t>IT Solution</t>
  </si>
  <si>
    <t>[ Name of SSA ]</t>
  </si>
  <si>
    <t>[ Name of IT Solution ]</t>
  </si>
  <si>
    <r>
      <t xml:space="preserve">1. Select from the dropdowns in </t>
    </r>
    <r>
      <rPr>
        <u/>
        <sz val="11"/>
        <rFont val="Roboto Medium"/>
      </rPr>
      <t>row 12</t>
    </r>
    <r>
      <rPr>
        <sz val="11"/>
        <rFont val="Roboto Medium"/>
      </rPr>
      <t xml:space="preserve"> to indicate if the vendor is the </t>
    </r>
    <r>
      <rPr>
        <i/>
        <sz val="11"/>
        <rFont val="Roboto Medium"/>
      </rPr>
      <t>Preferred Vendor</t>
    </r>
    <r>
      <rPr>
        <sz val="11"/>
        <rFont val="Roboto Medium"/>
      </rPr>
      <t xml:space="preserve">, the </t>
    </r>
    <r>
      <rPr>
        <i/>
        <sz val="11"/>
        <rFont val="Roboto Medium"/>
      </rPr>
      <t>Lowest Quote</t>
    </r>
    <r>
      <rPr>
        <sz val="11"/>
        <rFont val="Roboto Medium"/>
      </rPr>
      <t xml:space="preserve">, or </t>
    </r>
    <r>
      <rPr>
        <i/>
        <sz val="11"/>
        <rFont val="Roboto Medium"/>
      </rPr>
      <t>Preferred Vendor and Lowest Quote</t>
    </r>
    <r>
      <rPr>
        <sz val="11"/>
        <rFont val="Roboto Medium"/>
      </rPr>
      <t xml:space="preserve">.*
2. Include all required modules. SSA is advised to complete and use the </t>
    </r>
    <r>
      <rPr>
        <b/>
        <sz val="11"/>
        <rFont val="Roboto Medium"/>
      </rPr>
      <t>Cost Breakdown Template</t>
    </r>
    <r>
      <rPr>
        <sz val="11"/>
        <rFont val="Roboto Medium"/>
      </rPr>
      <t xml:space="preserve"> to ensure the items quoted are comparable.  
3. You may merge/add/delete the cost of components wherever necessary.
4. Check if the vendor is eligible for GST via the IRAS website (https://mytax.iras.gov.sg/ESVWeb/default.aspx?target=MGSTListingSearch).
5. As it is required for quotations to be comparable, please provide justification(s) if there is a difference in Total Project Cost of at least 50%. 
6. You may add any other footnotes in the rows below the table as necessary. 
* Input Vendor with the lowest quote as [Vendor 1]. 
If Preferred Vendor quotation is NOT the lowest quotation, your agency is required to also submit </t>
    </r>
    <r>
      <rPr>
        <b/>
        <sz val="11"/>
        <rFont val="Roboto Medium"/>
      </rPr>
      <t>Part B: Vendor Evaluation Matrix</t>
    </r>
    <r>
      <rPr>
        <sz val="11"/>
        <rFont val="Roboto Medium"/>
      </rPr>
      <t>.
If Preferred Vendor is the lowest quotation, your agency will NOT be required to submit Part B: Vendor Evaluation Matrix.</t>
    </r>
  </si>
  <si>
    <t>Items</t>
  </si>
  <si>
    <t>[Vendor 1]</t>
  </si>
  <si>
    <t>[ Vendor 2 ]</t>
  </si>
  <si>
    <t>[ Vendor 3 ]</t>
  </si>
  <si>
    <t>Lowest Quote</t>
  </si>
  <si>
    <t>Preferred Vendor</t>
  </si>
  <si>
    <r>
      <t xml:space="preserve">One-Time Implementation Costs and 1st Year Recurring costs 
</t>
    </r>
    <r>
      <rPr>
        <sz val="11"/>
        <color rgb="FF000000"/>
        <rFont val="Roboto Medium"/>
      </rPr>
      <t>(e.g. Software subscription/license, hosting and maintenance costs)</t>
    </r>
  </si>
  <si>
    <t xml:space="preserve">[ SSA to insert system user requirements e.g. Donor Management Module ] </t>
  </si>
  <si>
    <t xml:space="preserve">[ SSA to insert system user requirements e.g. Volunteer Management Module ] </t>
  </si>
  <si>
    <t>. 
.
.</t>
  </si>
  <si>
    <t>1st Year Subscription/Licensing Fee</t>
  </si>
  <si>
    <t>1st Year Maintenance Services Fee</t>
  </si>
  <si>
    <t>1st Year Hosting Fee</t>
  </si>
  <si>
    <t>(Discount)</t>
  </si>
  <si>
    <t>Sub-Total (Without GST)</t>
  </si>
  <si>
    <t>2nd and 3rd Year Recurring cost</t>
  </si>
  <si>
    <t>2nd Year Subscription/Licensing Fee</t>
  </si>
  <si>
    <t>2nd Year Maintenance Services Fee</t>
  </si>
  <si>
    <t>2nd Year Hosting Fee</t>
  </si>
  <si>
    <t>3rd Year Subscription/Licensing Fee</t>
  </si>
  <si>
    <t>3rd Year Maintenance Services Fee</t>
  </si>
  <si>
    <t>3rd Year Hosting Fee</t>
  </si>
  <si>
    <t>Sub-Total (With 9% GST)</t>
  </si>
  <si>
    <t>Total (Without GST)</t>
  </si>
  <si>
    <t>Total (With GST)</t>
  </si>
  <si>
    <t>Preferred Vendor and Lowest Quote</t>
  </si>
  <si>
    <t>Notes:</t>
  </si>
  <si>
    <r>
      <t xml:space="preserve">This evaluation tool rates the ability of the vendors to meet the applicant’s criteria of an IT Solution using a weighted scoring matrix.
Your agency is required to </t>
    </r>
    <r>
      <rPr>
        <b/>
        <u/>
        <sz val="11"/>
        <color rgb="FF000000"/>
        <rFont val="Roboto Medium"/>
      </rPr>
      <t>fill in the WHITE cells only</t>
    </r>
    <r>
      <rPr>
        <sz val="11"/>
        <color rgb="FF000000"/>
        <rFont val="Roboto Medium"/>
      </rPr>
      <t>. Coloured cells have been locked as weighted scores will be calculated automatically.
•	For the Quantitaive Criteria Section, the scores are calculated automatically. 
•	For the Qualitative Criteria Section, provide a score of 0 (Not Relevant) to 5 (Excellent) and include justifications for the scores indicated.
Refer to the scoring guide:
"0" - criteria is not relevant or is non-existent for IT solution/Vendor
"1" - IT solution/Vendor is inadequate and incomplete in meeting criteria
"2" - IT solution/Vendor is poor in meeting criteria but still fulfils some requirements
"3" - IT solution/Vendor is adequate in meeting criteria but does not go beyond the basic requirements
"4" - IT solution/Vendor is strong in meeting criteria and goes beyond the basic requirements
"5" - IT solution/Vendor is excellent in meeting criteria and is exactly what the agency is looking for</t>
    </r>
  </si>
  <si>
    <t>Weightage Applied</t>
  </si>
  <si>
    <t>Vendor and Product</t>
  </si>
  <si>
    <t>Cost of Technology</t>
  </si>
  <si>
    <t>Scope</t>
  </si>
  <si>
    <t>Criteria / Action</t>
  </si>
  <si>
    <t>Score</t>
  </si>
  <si>
    <t>Justification</t>
  </si>
  <si>
    <t>Quantitative Criteria</t>
  </si>
  <si>
    <t>Price</t>
  </si>
  <si>
    <t>Total Project Cost indicated in Part A</t>
  </si>
  <si>
    <r>
      <t xml:space="preserve">Lowest Quote/[Vendor 1 Quote] x 50
</t>
    </r>
    <r>
      <rPr>
        <b/>
        <i/>
        <sz val="11"/>
        <color rgb="FF000000"/>
        <rFont val="Roboto Medium"/>
      </rPr>
      <t>Calculated automatically</t>
    </r>
  </si>
  <si>
    <r>
      <t xml:space="preserve">Lowest Quote/[Vendor 2 Quote] x 50
</t>
    </r>
    <r>
      <rPr>
        <b/>
        <i/>
        <sz val="11"/>
        <color rgb="FF000000"/>
        <rFont val="Roboto Medium"/>
      </rPr>
      <t xml:space="preserve">
Calculated automatically</t>
    </r>
  </si>
  <si>
    <r>
      <t xml:space="preserve">Lowest Quote/[Vendor 3 Quote] x 50
</t>
    </r>
    <r>
      <rPr>
        <b/>
        <i/>
        <sz val="11"/>
        <color rgb="FF000000"/>
        <rFont val="Roboto Medium"/>
      </rPr>
      <t>Calculated automatically</t>
    </r>
  </si>
  <si>
    <t>Qualitative Criteria</t>
  </si>
  <si>
    <t>Quality of IT Solution</t>
  </si>
  <si>
    <r>
      <rPr>
        <u/>
        <sz val="11"/>
        <color rgb="FF000000"/>
        <rFont val="Roboto Medium"/>
      </rPr>
      <t xml:space="preserve">Functional Specifications (20%)
</t>
    </r>
    <r>
      <rPr>
        <sz val="10"/>
        <color rgb="FF000000"/>
        <rFont val="Roboto Medium"/>
      </rPr>
      <t xml:space="preserve">Functional specifications fulfil project requirements in Social Service Agency's context, including:
</t>
    </r>
    <r>
      <rPr>
        <sz val="11"/>
        <color rgb="FF000000"/>
        <rFont val="Roboto Medium"/>
      </rPr>
      <t xml:space="preserve">
</t>
    </r>
    <r>
      <rPr>
        <sz val="10"/>
        <color rgb="FF000000"/>
        <rFont val="Roboto Medium"/>
      </rPr>
      <t>•	Solution's ability to fulfil as many technical requirements as possible
•	The level of ease for agency to adopt, use and maintain solution
•	Integrates/interfaces seamlessly with third party applications/agency's existing solutions, and provides multi-platform access
•	Dashboarding and reporting functionalities can meet agency's requirements
•	Flexibility of solution to adapt to different stakeholder groups and use cases
•	Solution's ability to grow and scale alongside agency's increasing needs
•	Other value add of IT Solution</t>
    </r>
  </si>
  <si>
    <t>[Provide justification for quality of IT solution in terms of fulfilling SSA's functional specifications]</t>
  </si>
  <si>
    <t>Weighted Score for Functional Specifications</t>
  </si>
  <si>
    <r>
      <rPr>
        <u/>
        <sz val="11"/>
        <color rgb="FF000000"/>
        <rFont val="Roboto Medium"/>
      </rPr>
      <t>Data Protection (5%)</t>
    </r>
    <r>
      <rPr>
        <sz val="11"/>
        <color rgb="FF000000"/>
        <rFont val="Roboto Medium"/>
      </rPr>
      <t xml:space="preserve">
</t>
    </r>
    <r>
      <rPr>
        <sz val="10"/>
        <color rgb="FF000000"/>
        <rFont val="Roboto Medium"/>
      </rPr>
      <t>Compliance with established industry data protection standards, including backup and recovery processes</t>
    </r>
  </si>
  <si>
    <t>[Provide justification for IT Solution's data protection compliance]</t>
  </si>
  <si>
    <t>Weighted Score for Data Protection</t>
  </si>
  <si>
    <r>
      <rPr>
        <u/>
        <sz val="11"/>
        <color rgb="FF000000"/>
        <rFont val="Roboto Medium"/>
      </rPr>
      <t>Security Standards (5%)</t>
    </r>
    <r>
      <rPr>
        <sz val="10"/>
        <color rgb="FF000000"/>
        <rFont val="Roboto Medium"/>
      </rPr>
      <t xml:space="preserve">
The product/service is certified for ISO 27001 or equivalent standards</t>
    </r>
  </si>
  <si>
    <t>[Provide justification for IT Solution's security standards]</t>
  </si>
  <si>
    <t>Weighted Score for Security Standards</t>
  </si>
  <si>
    <t>Total Score for Quality of IT Solution</t>
  </si>
  <si>
    <t>Vendor Quality</t>
  </si>
  <si>
    <r>
      <rPr>
        <u/>
        <sz val="11"/>
        <color rgb="FF000000"/>
        <rFont val="Roboto Medium"/>
      </rPr>
      <t>Vendor's Experience (10%)</t>
    </r>
    <r>
      <rPr>
        <sz val="11"/>
        <color rgb="FF000000"/>
        <rFont val="Roboto Medium"/>
      </rPr>
      <t xml:space="preserve">
</t>
    </r>
    <r>
      <rPr>
        <sz val="10"/>
        <color rgb="FF000000"/>
        <rFont val="Roboto Medium"/>
      </rPr>
      <t>•	Company's track record 
•	Relevant experience in the Social Service Sector</t>
    </r>
  </si>
  <si>
    <t>[Provide justification for Vendor's track record and experience in the sector]</t>
  </si>
  <si>
    <t>Weighted Score for Vendor's Experience</t>
  </si>
  <si>
    <r>
      <rPr>
        <u/>
        <sz val="11"/>
        <color rgb="FF000000"/>
        <rFont val="Roboto Medium"/>
      </rPr>
      <t>Vendor's Service Level (10%)</t>
    </r>
    <r>
      <rPr>
        <sz val="10"/>
        <color rgb="FF000000"/>
        <rFont val="Roboto Medium"/>
      </rPr>
      <t xml:space="preserve">
•	Ease of collaboration with vendor to fulfil agency's requirements
•	Ability of vendor to meet agency's expectations, including:
     - Responsiveness: The amount of time required for Vendor to respond to agency's request
     - Turnaround time: The amount of time required for Vendor to complete the request and deliver the output</t>
    </r>
  </si>
  <si>
    <t>[Provide justification for Vendor's service level]</t>
  </si>
  <si>
    <t>Weighted Score for Vendor's Service Level</t>
  </si>
  <si>
    <t>Total Score for Vendor Quality</t>
  </si>
  <si>
    <t>Total Score</t>
  </si>
  <si>
    <t>Recommended Vendor</t>
  </si>
  <si>
    <r>
      <t xml:space="preserve">Preferred Vendor - </t>
    </r>
    <r>
      <rPr>
        <i/>
        <sz val="11"/>
        <color theme="0" tint="-0.499984740745262"/>
        <rFont val="Roboto Medium"/>
      </rPr>
      <t>[Vendor 2]</t>
    </r>
    <r>
      <rPr>
        <sz val="11"/>
        <rFont val="Roboto Medium"/>
      </rPr>
      <t xml:space="preserve"> has been recommended as it is able to meet the performance expectations of the SSA most closely.
</t>
    </r>
    <r>
      <rPr>
        <i/>
        <sz val="11"/>
        <color theme="0" tint="-0.499984740745262"/>
        <rFont val="Roboto Medium"/>
      </rPr>
      <t>You may include further justifications/elaboration for preferred vendor.</t>
    </r>
  </si>
  <si>
    <t>Submit:</t>
  </si>
  <si>
    <t>a</t>
  </si>
  <si>
    <t>Final TNG Consultancy Report, if applicable</t>
  </si>
  <si>
    <t>b</t>
  </si>
  <si>
    <t>c</t>
  </si>
  <si>
    <t>3 Comparable Vendor Quotations</t>
  </si>
  <si>
    <t>d</t>
  </si>
  <si>
    <t>Fill in:</t>
  </si>
  <si>
    <t xml:space="preserve">If you have selected 'No, but my agency requires 2nd and 3rd Year recurrent funding', please explain why. </t>
  </si>
  <si>
    <t>Please fill in:</t>
  </si>
  <si>
    <r>
      <t xml:space="preserve">Agencies are required to fulfil the following </t>
    </r>
    <r>
      <rPr>
        <b/>
        <u/>
        <sz val="11"/>
        <color theme="1"/>
        <rFont val="Calibri"/>
        <family val="2"/>
        <scheme val="minor"/>
      </rPr>
      <t>Output</t>
    </r>
    <r>
      <rPr>
        <sz val="11"/>
        <color theme="1"/>
        <rFont val="Calibri"/>
        <family val="2"/>
        <scheme val="minor"/>
      </rPr>
      <t xml:space="preserve"> KPIs for each IT Solution project:</t>
    </r>
  </si>
  <si>
    <t xml:space="preserve">·       Productivity gain (20%) </t>
  </si>
  <si>
    <t>·       Staff / client satisfaction (70%)</t>
  </si>
  <si>
    <r>
      <t xml:space="preserve">·       </t>
    </r>
    <r>
      <rPr>
        <i/>
        <sz val="11"/>
        <color rgb="FF258383"/>
        <rFont val="Calibri"/>
        <family val="2"/>
        <scheme val="minor"/>
      </rPr>
      <t xml:space="preserve">[Only for Go Digital or Grow Digital]: </t>
    </r>
    <r>
      <rPr>
        <sz val="11"/>
        <color theme="1"/>
        <rFont val="Calibri"/>
        <family val="2"/>
        <scheme val="minor"/>
      </rPr>
      <t>Return of Investment (ROI) / Breakeven Year (Project costs to breakeven within 4 years)</t>
    </r>
    <r>
      <rPr>
        <vertAlign val="superscript"/>
        <sz val="11"/>
        <color theme="1"/>
        <rFont val="Calibri"/>
        <family val="2"/>
        <scheme val="minor"/>
      </rPr>
      <t xml:space="preserve"> </t>
    </r>
  </si>
  <si>
    <r>
      <t xml:space="preserve">Fill in the KPI table in the </t>
    </r>
    <r>
      <rPr>
        <b/>
        <sz val="11"/>
        <color theme="1"/>
        <rFont val="Arial"/>
        <family val="2"/>
      </rPr>
      <t>Proposal</t>
    </r>
    <r>
      <rPr>
        <sz val="11"/>
        <color theme="1"/>
        <rFont val="Arial"/>
        <family val="2"/>
      </rPr>
      <t xml:space="preserve"> </t>
    </r>
    <r>
      <rPr>
        <b/>
        <sz val="11"/>
        <color theme="1"/>
        <rFont val="Arial"/>
        <family val="2"/>
      </rPr>
      <t>section</t>
    </r>
    <r>
      <rPr>
        <sz val="11"/>
        <color theme="1"/>
        <rFont val="Arial"/>
        <family val="2"/>
      </rPr>
      <t xml:space="preserve"> of your application on OurSG Grants Portal according to the following example:  </t>
    </r>
  </si>
  <si>
    <t>Instructions</t>
  </si>
  <si>
    <t>E.g. Registered Company Name (UEN)</t>
  </si>
  <si>
    <t>Vendor Evaluation Matrix</t>
  </si>
  <si>
    <t>Summary Of Quotations</t>
  </si>
  <si>
    <t>SUMMARY OF QUOTATIONS</t>
  </si>
  <si>
    <t>Please read instructions below before completing the Vendor Evaluation Matrix</t>
  </si>
  <si>
    <t xml:space="preserve">Project Proposal </t>
  </si>
  <si>
    <t>CCT Tech-and-GO! Start Digital</t>
  </si>
  <si>
    <t>Follow the below instuctions if you are applying for Start Digital:</t>
  </si>
  <si>
    <t xml:space="preserve">Submit vendor quotation </t>
  </si>
  <si>
    <t>No.</t>
  </si>
  <si>
    <t>CCT Tech-and-GO! Go Digital or Grow Digital</t>
  </si>
  <si>
    <t>Follow the below instuctions if you are applying for Go Digital or Grow Digital:</t>
  </si>
  <si>
    <t>Annex - KPIs Reference Guide</t>
  </si>
  <si>
    <t>Cost &amp; Benefit Analysis</t>
  </si>
  <si>
    <r>
      <rPr>
        <sz val="11"/>
        <color theme="1"/>
        <rFont val="Calibri"/>
        <family val="2"/>
        <scheme val="minor"/>
      </rPr>
      <t>Fill in OurSG Grants (OSG) Portal online application.
Refer to Annex tab 'KPIsReferenceGuide' to fill in KPIs section in OSG Portal.</t>
    </r>
  </si>
  <si>
    <r>
      <t xml:space="preserve">Tab </t>
    </r>
    <r>
      <rPr>
        <sz val="11"/>
        <color theme="1"/>
        <rFont val="Calibri"/>
        <family val="2"/>
        <scheme val="minor"/>
      </rPr>
      <t>2 'Cost &amp; Benefit Analysis'</t>
    </r>
  </si>
  <si>
    <r>
      <t xml:space="preserve">Tab </t>
    </r>
    <r>
      <rPr>
        <sz val="11"/>
        <color theme="1"/>
        <rFont val="Calibri"/>
        <family val="2"/>
        <scheme val="minor"/>
      </rPr>
      <t>3a 'SummaryOfQuotations'</t>
    </r>
  </si>
  <si>
    <r>
      <rPr>
        <u/>
        <sz val="11"/>
        <color theme="1"/>
        <rFont val="Calibri"/>
        <family val="2"/>
        <scheme val="minor"/>
      </rPr>
      <t>3 Cost Breakdowns:</t>
    </r>
    <r>
      <rPr>
        <u/>
        <sz val="11"/>
        <color theme="10"/>
        <rFont val="Calibri"/>
        <family val="2"/>
        <scheme val="minor"/>
      </rPr>
      <t xml:space="preserve"> 1 vendor-endorsed Cost Breakdown for EACH vendor quotation </t>
    </r>
  </si>
  <si>
    <t>Name of IT Software / Infrastructure that your agency is applying for</t>
  </si>
  <si>
    <r>
      <t xml:space="preserve">Registered Company Name and UEN of Preferred Vendor
</t>
    </r>
    <r>
      <rPr>
        <i/>
        <sz val="11"/>
        <color theme="1"/>
        <rFont val="Calibri"/>
        <family val="2"/>
        <scheme val="minor"/>
      </rPr>
      <t xml:space="preserve">If multiple vendors will be invoicing your agency, please list all vendors, e.g.:
a. 
b. </t>
    </r>
  </si>
  <si>
    <r>
      <t xml:space="preserve">If you are applying for Go Digital or Grow Digital, you are required to:
- Submit 3 comparable quotations and;
- Complete and submit </t>
    </r>
    <r>
      <rPr>
        <u/>
        <sz val="11"/>
        <rFont val="Roboto Medium"/>
      </rPr>
      <t>3a.Summary of Quotations</t>
    </r>
    <r>
      <rPr>
        <sz val="11"/>
        <rFont val="Roboto Medium"/>
      </rPr>
      <t xml:space="preserve"> (This Sheet). 
If the</t>
    </r>
    <r>
      <rPr>
        <b/>
        <sz val="11"/>
        <rFont val="Roboto Medium"/>
      </rPr>
      <t xml:space="preserve"> preferred vendor is not the lowest quotation</t>
    </r>
    <r>
      <rPr>
        <sz val="11"/>
        <rFont val="Roboto Medium"/>
      </rPr>
      <t xml:space="preserve">, you will also need to fill in </t>
    </r>
    <r>
      <rPr>
        <u/>
        <sz val="11"/>
        <rFont val="Roboto Medium"/>
      </rPr>
      <t>3b.Vendor Evaluation Matrix</t>
    </r>
    <r>
      <rPr>
        <sz val="11"/>
        <rFont val="Roboto Medium"/>
      </rPr>
      <t xml:space="preserve"> to justify the reasons of the selection.</t>
    </r>
  </si>
  <si>
    <t>Please read instructions below before completing 3a.Summary of Quotations</t>
  </si>
  <si>
    <t>Are Year 2 and Year 3 costs indicated in the vendor quotation?</t>
  </si>
  <si>
    <r>
      <t xml:space="preserve">Submit vendor-endorsed Cost Breakdown Template
</t>
    </r>
    <r>
      <rPr>
        <i/>
        <sz val="10"/>
        <color theme="1"/>
        <rFont val="Calibri"/>
        <family val="2"/>
        <scheme val="minor"/>
      </rPr>
      <t>For pre-scoped solutions, please follow the format (e.g., Items and Quantity) of the desensitised quotation found on the PSG website.</t>
    </r>
  </si>
  <si>
    <r>
      <t xml:space="preserve">Tab 3b 'VendorEvalMatrix', </t>
    </r>
    <r>
      <rPr>
        <b/>
        <sz val="11"/>
        <color theme="1"/>
        <rFont val="Calibri"/>
        <family val="2"/>
        <scheme val="minor"/>
      </rPr>
      <t>ONLY if the preferred vendor is NOT the lowest quote</t>
    </r>
  </si>
  <si>
    <t xml:space="preserve">Does your Agency have an existing digital system / system in place? </t>
  </si>
  <si>
    <r>
      <t xml:space="preserve">Fill in Tab 1 'Project Proposal' only. </t>
    </r>
    <r>
      <rPr>
        <b/>
        <sz val="11"/>
        <color theme="1"/>
        <rFont val="Calibri"/>
        <family val="2"/>
        <scheme val="minor"/>
      </rPr>
      <t xml:space="preserve">Do not fill in Tabs 2, 3a, 3b and 4. </t>
    </r>
  </si>
  <si>
    <t>Tab 1 'Project Proposal'</t>
  </si>
  <si>
    <t xml:space="preserve">Please note that projects of similar scope/solution category that have received government funding within three years from the previous Go Live date is not allowed. </t>
  </si>
  <si>
    <t xml:space="preserve">Is your agency in this midst of applying for other co-funding for this project (e.g. government sponsorship / sources of funding)? </t>
  </si>
  <si>
    <t>Has your agency received funding for a similar IT Solution in the last three years from NCSS (e.g. Tech-and-GO! (The Invictus Fund) or VWOs-Charities Capability Fund (VCF)) or from any other sources of Government funding?</t>
  </si>
  <si>
    <t xml:space="preserve">Options </t>
  </si>
  <si>
    <t>Elaboration</t>
  </si>
  <si>
    <t>Staff Training and Development</t>
  </si>
  <si>
    <t>Community Engagement and Advocacy</t>
  </si>
  <si>
    <t>Collaborative Partnerships</t>
  </si>
  <si>
    <t>Tick relevant boxes</t>
  </si>
  <si>
    <t>Others</t>
  </si>
  <si>
    <t>Invest in training and upskilling staff members to enhance their capabilities in areas such as client engagement, case management, or specialised intervention techniques.</t>
  </si>
  <si>
    <t>Use the time savings to engage with the community, raise awareness about social issues.</t>
  </si>
  <si>
    <t>Invest time savings in building and strengthening partnerships with other social service agencies, community organisations, or private sector entities to create synergies and improve overall service delivery.</t>
  </si>
  <si>
    <t>Total Productivity Gain (%)</t>
  </si>
  <si>
    <r>
      <t xml:space="preserve">The Cost &amp; Benefit Analysis (CBA) will assist your agency in calculating </t>
    </r>
    <r>
      <rPr>
        <b/>
        <sz val="10"/>
        <rFont val="Roboto Medium"/>
      </rPr>
      <t>estimated manpower cost savings</t>
    </r>
    <r>
      <rPr>
        <sz val="10"/>
        <rFont val="Roboto Medium"/>
      </rPr>
      <t xml:space="preserve"> and the proposed IT Solution project's </t>
    </r>
    <r>
      <rPr>
        <b/>
        <sz val="10"/>
        <rFont val="Roboto Medium"/>
      </rPr>
      <t>Return on Investment (ROI)/Breakeven Year</t>
    </r>
    <r>
      <rPr>
        <sz val="10"/>
        <rFont val="Roboto Medium"/>
      </rPr>
      <t xml:space="preserve">.
</t>
    </r>
    <r>
      <rPr>
        <i/>
        <sz val="10"/>
        <rFont val="Roboto Medium"/>
      </rPr>
      <t xml:space="preserve">
</t>
    </r>
    <r>
      <rPr>
        <sz val="10"/>
        <rFont val="Roboto Medium"/>
      </rPr>
      <t xml:space="preserve">Your agency is required to </t>
    </r>
    <r>
      <rPr>
        <b/>
        <u/>
        <sz val="10"/>
        <rFont val="Roboto Medium"/>
      </rPr>
      <t>fill in the WHITE cells only</t>
    </r>
    <r>
      <rPr>
        <sz val="10"/>
        <rFont val="Roboto Medium"/>
      </rPr>
      <t xml:space="preserve">. Coloured cells are locked.
• Examples in teal cells are not included in computing your agency's Cost &amp; Benefit Analysis.
• Values in yellow cells are automatically calculated. 
• Fill in the number of rows of work processes as necessary (Maximum 10 rows).
</t>
    </r>
    <r>
      <rPr>
        <u/>
        <sz val="10"/>
        <rFont val="Roboto Medium"/>
      </rPr>
      <t xml:space="preserve">Things to Note: </t>
    </r>
    <r>
      <rPr>
        <sz val="10"/>
        <rFont val="Roboto Medium"/>
      </rPr>
      <t xml:space="preserve">
• ROI/Breakeven Year must be </t>
    </r>
    <r>
      <rPr>
        <u/>
        <sz val="10"/>
        <rFont val="Roboto Medium"/>
      </rPr>
      <t>within 4 years</t>
    </r>
    <r>
      <rPr>
        <sz val="10"/>
        <rFont val="Roboto Medium"/>
      </rPr>
      <t xml:space="preserve"> to be eligible for funding.</t>
    </r>
  </si>
  <si>
    <t>Enhance Service Delivery</t>
  </si>
  <si>
    <t>&lt;Please elaborate within 200 characters&gt;</t>
  </si>
  <si>
    <t>Allocate the time savings towards improving the quality and scope of services provided to clients. This could involve expanding outreach programmes, increasing the frequency of home visits, or providing additional support services.</t>
  </si>
  <si>
    <t>Client Empowerment Programmes</t>
  </si>
  <si>
    <t>Develop and implement programmes that empower clients to become more self-sufficient, such as financial literacy workshops, vocational training, or mental health support groups.</t>
  </si>
  <si>
    <r>
      <rPr>
        <b/>
        <sz val="10"/>
        <color rgb="FF207E7C"/>
        <rFont val="Roboto Medium"/>
      </rPr>
      <t>Work Processes*:</t>
    </r>
    <r>
      <rPr>
        <b/>
        <sz val="10"/>
        <rFont val="Roboto Medium"/>
      </rPr>
      <t xml:space="preserve"> 
</t>
    </r>
    <r>
      <rPr>
        <sz val="10"/>
        <rFont val="Roboto Medium"/>
      </rPr>
      <t xml:space="preserve">1. List/name staff work processes that are affected by the project.
2. Describing processes before and after is not required (e.g. manually, automatically, etc.).
3. Refer to quotation/proposal modules for ideas of work processes, if needed. 
*Maximum of 10 rows </t>
    </r>
    <r>
      <rPr>
        <b/>
        <sz val="10"/>
        <rFont val="Roboto Medium"/>
      </rPr>
      <t>(150 character limit per row)</t>
    </r>
    <r>
      <rPr>
        <sz val="10"/>
        <rFont val="Roboto Medium"/>
      </rPr>
      <t xml:space="preserve"> - please summarise or group similar work processes.
</t>
    </r>
    <r>
      <rPr>
        <b/>
        <sz val="10"/>
        <color rgb="FF207E7C"/>
        <rFont val="Roboto Medium"/>
      </rPr>
      <t xml:space="preserve">Time Taken** After Project: </t>
    </r>
    <r>
      <rPr>
        <sz val="10"/>
        <rFont val="Roboto Medium"/>
      </rPr>
      <t xml:space="preserve">
1. Values are an estimate. 
2. If uncertain, suggest to: 
      a. Subtract time taken for processes that will be eliminated after project. 
      b. Check with the preferred vendor on estimated time taken for new process workflows using the IT solution.
**For Time Taken columns, key in the number only e.g. "2000" not "2000 </t>
    </r>
    <r>
      <rPr>
        <b/>
        <sz val="10"/>
        <rFont val="Roboto Medium"/>
      </rPr>
      <t>mins</t>
    </r>
    <r>
      <rPr>
        <sz val="10"/>
        <rFont val="Roboto Medium"/>
      </rPr>
      <t xml:space="preserve">". Units are automatic and fixed in minutes.
</t>
    </r>
    <r>
      <rPr>
        <b/>
        <sz val="10"/>
        <color rgb="FF207E7C"/>
        <rFont val="Roboto Medium"/>
      </rPr>
      <t xml:space="preserve">Average Staff Cost Per Month: 
</t>
    </r>
    <r>
      <rPr>
        <sz val="10"/>
        <rFont val="Roboto Medium"/>
      </rPr>
      <t xml:space="preserve">1. Based on staff salary of average system user: 
     a. If users are from different job grades, you may use an average or base on the job grade most representative of the users.
     b. Refer to the NCSS Sector Salary Guidelines, if needed.
</t>
    </r>
    <r>
      <rPr>
        <b/>
        <sz val="10"/>
        <color rgb="FF207E7C"/>
        <rFont val="Roboto Medium"/>
      </rPr>
      <t xml:space="preserve">Return on Investment (ROI) / Breakeven Year: </t>
    </r>
    <r>
      <rPr>
        <sz val="10"/>
        <rFont val="Roboto Medium"/>
      </rPr>
      <t xml:space="preserve">
1. ROI must be </t>
    </r>
    <r>
      <rPr>
        <u/>
        <sz val="10"/>
        <rFont val="Roboto Medium"/>
      </rPr>
      <t>within 4 years</t>
    </r>
    <r>
      <rPr>
        <sz val="10"/>
        <rFont val="Roboto Medium"/>
      </rPr>
      <t xml:space="preserve"> to be eligible for Go Digital/Grow Digital. 
2. Refer to Work Processes tip 3 to ensure relevant processes have been covered. 
</t>
    </r>
    <r>
      <rPr>
        <b/>
        <sz val="10"/>
        <rFont val="Roboto Medium"/>
      </rPr>
      <t xml:space="preserve">
</t>
    </r>
  </si>
  <si>
    <t>What does your agency plan to do with the time savings from the system/solution implementation?</t>
  </si>
  <si>
    <t>Organisational Health Report (OHR)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</si>
</sst>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mins&quot;"/>
    <numFmt numFmtId="165" formatCode="#,##0.00\ &quot;hours&quot;"/>
    <numFmt numFmtId="166" formatCode="0.0\ &quot;hours&quot;"/>
    <numFmt numFmtId="167" formatCode="&quot;$&quot;#,##0.00"/>
    <numFmt numFmtId="168" formatCode="0.00\ &quot;hours&quot;"/>
    <numFmt numFmtId="169" formatCode="0.00\ &quot;staff&quot;"/>
    <numFmt numFmtId="170" formatCode="0.00\ &quot;years&quot;"/>
    <numFmt numFmtId="171" formatCode="_-&quot;£&quot;* #,##0.00_-;\-&quot;£&quot;* #,##0.00_-;_-&quot;£&quot;* &quot;-&quot;??_-;_-@_-"/>
    <numFmt numFmtId="172" formatCode="_-[$$-4809]* #,##0.00_-;\-[$$-4809]* #,##0.00_-;_-[$$-4809]* &quot;-&quot;??_-;_-@_-"/>
    <numFmt numFmtId="173" formatCode="_-[$$-409]* #,##0.00_ ;_-[$$-409]* \-#,##0.00\ ;_-[$$-409]* &quot;-&quot;??_ ;_-@_ "/>
  </numFmts>
  <fonts count="78" x14ac:knownFonts="1">
    <font>
      <sz val="11"/>
      <color theme="1"/>
      <name val="Calibri"/>
      <family val="2"/>
      <scheme val="minor"/>
    </font>
    <font>
      <b/>
      <sz val="11"/>
      <color theme="1"/>
      <name val="Calibri"/>
      <family val="2"/>
      <scheme val="minor"/>
    </font>
    <font>
      <b/>
      <sz val="14"/>
      <color rgb="FF000000"/>
      <name val="Roboto Medium"/>
    </font>
    <font>
      <b/>
      <sz val="11"/>
      <color theme="0"/>
      <name val="Roboto Medium"/>
    </font>
    <font>
      <b/>
      <i/>
      <sz val="11"/>
      <color theme="0"/>
      <name val="Roboto Medium"/>
    </font>
    <font>
      <sz val="10"/>
      <color theme="1"/>
      <name val="Roboto Medium"/>
    </font>
    <font>
      <b/>
      <sz val="10"/>
      <color rgb="FF207E7C"/>
      <name val="Roboto Medium"/>
    </font>
    <font>
      <b/>
      <sz val="10"/>
      <name val="Roboto Medium"/>
    </font>
    <font>
      <sz val="10"/>
      <name val="Roboto Medium"/>
    </font>
    <font>
      <u/>
      <sz val="10"/>
      <name val="Roboto Medium"/>
    </font>
    <font>
      <i/>
      <sz val="10"/>
      <name val="Roboto Medium"/>
    </font>
    <font>
      <b/>
      <u/>
      <sz val="10"/>
      <name val="Roboto Medium"/>
    </font>
    <font>
      <b/>
      <sz val="10"/>
      <color theme="0"/>
      <name val="Roboto Medium"/>
    </font>
    <font>
      <i/>
      <sz val="10"/>
      <color theme="0" tint="-0.499984740745262"/>
      <name val="Roboto Medium"/>
    </font>
    <font>
      <b/>
      <i/>
      <sz val="11"/>
      <color theme="0" tint="-0.499984740745262"/>
      <name val="Roboto Medium"/>
    </font>
    <font>
      <b/>
      <i/>
      <sz val="11"/>
      <color theme="0" tint="-0.499984740745262"/>
      <name val="Roboto"/>
    </font>
    <font>
      <sz val="11"/>
      <color theme="1"/>
      <name val="Roboto Medium"/>
    </font>
    <font>
      <b/>
      <i/>
      <sz val="11"/>
      <color theme="0" tint="-0.499984740745262"/>
      <name val="Calibri"/>
      <family val="2"/>
      <scheme val="minor"/>
    </font>
    <font>
      <sz val="11"/>
      <color theme="1"/>
      <name val="Roboto"/>
    </font>
    <font>
      <i/>
      <sz val="10"/>
      <color theme="0" tint="-0.499984740745262"/>
      <name val="Roboto"/>
    </font>
    <font>
      <i/>
      <vertAlign val="superscript"/>
      <sz val="10"/>
      <color theme="0" tint="-0.499984740745262"/>
      <name val="Roboto Medium"/>
    </font>
    <font>
      <i/>
      <sz val="8"/>
      <color theme="0" tint="-0.499984740745262"/>
      <name val="Roboto Medium"/>
    </font>
    <font>
      <sz val="10"/>
      <color theme="1"/>
      <name val="Roboto"/>
    </font>
    <font>
      <b/>
      <sz val="11"/>
      <color theme="0" tint="-4.9989318521683403E-2"/>
      <name val="Roboto Medium"/>
    </font>
    <font>
      <i/>
      <sz val="10"/>
      <color theme="0" tint="-4.9989318521683403E-2"/>
      <name val="Roboto Medium"/>
    </font>
    <font>
      <i/>
      <sz val="9"/>
      <color theme="0" tint="-0.499984740745262"/>
      <name val="Roboto Medium"/>
    </font>
    <font>
      <i/>
      <vertAlign val="superscript"/>
      <sz val="9"/>
      <color theme="0" tint="-0.499984740745262"/>
      <name val="Roboto Medium"/>
    </font>
    <font>
      <sz val="9"/>
      <color theme="0" tint="-0.499984740745262"/>
      <name val="Roboto"/>
    </font>
    <font>
      <sz val="10"/>
      <color rgb="FF000000"/>
      <name val="Arial"/>
      <family val="2"/>
    </font>
    <font>
      <sz val="11"/>
      <name val="Roboto Medium"/>
    </font>
    <font>
      <u/>
      <sz val="11"/>
      <name val="Roboto Medium"/>
    </font>
    <font>
      <b/>
      <sz val="11"/>
      <name val="Roboto Medium"/>
    </font>
    <font>
      <sz val="12"/>
      <name val="Arial"/>
      <family val="2"/>
    </font>
    <font>
      <sz val="12"/>
      <color rgb="FF000000"/>
      <name val="Arial"/>
      <family val="2"/>
    </font>
    <font>
      <sz val="12"/>
      <color theme="1"/>
      <name val="Roboto Medium"/>
    </font>
    <font>
      <b/>
      <sz val="12"/>
      <color theme="0"/>
      <name val="Roboto Medium"/>
    </font>
    <font>
      <i/>
      <sz val="11"/>
      <name val="Roboto Medium"/>
    </font>
    <font>
      <sz val="10"/>
      <name val="Arial"/>
      <family val="2"/>
    </font>
    <font>
      <sz val="10"/>
      <color rgb="FF000000"/>
      <name val="Roboto Medium"/>
    </font>
    <font>
      <sz val="12"/>
      <color theme="0" tint="-0.34998626667073579"/>
      <name val="Arial"/>
      <family val="2"/>
    </font>
    <font>
      <b/>
      <sz val="11"/>
      <color rgb="FF000000"/>
      <name val="Roboto Medium"/>
    </font>
    <font>
      <sz val="11"/>
      <color rgb="FF000000"/>
      <name val="Roboto Medium"/>
    </font>
    <font>
      <sz val="11"/>
      <color rgb="FFFF0000"/>
      <name val="Roboto Medium"/>
    </font>
    <font>
      <b/>
      <sz val="11"/>
      <color theme="1" tint="0.499984740745262"/>
      <name val="Roboto Medium"/>
    </font>
    <font>
      <sz val="11"/>
      <color rgb="FF258383"/>
      <name val="Roboto Medium"/>
    </font>
    <font>
      <sz val="11"/>
      <color theme="1" tint="0.499984740745262"/>
      <name val="Roboto Medium"/>
    </font>
    <font>
      <sz val="11"/>
      <name val="Arial"/>
      <family val="2"/>
    </font>
    <font>
      <sz val="11"/>
      <color rgb="FF705308"/>
      <name val="Roboto Medium"/>
    </font>
    <font>
      <sz val="11"/>
      <color theme="0"/>
      <name val="Arial"/>
      <family val="2"/>
    </font>
    <font>
      <sz val="12"/>
      <color theme="0"/>
      <name val="Arial"/>
      <family val="2"/>
    </font>
    <font>
      <b/>
      <i/>
      <u/>
      <sz val="11"/>
      <name val="Arial"/>
      <family val="2"/>
    </font>
    <font>
      <i/>
      <sz val="11"/>
      <name val="Arial"/>
      <family val="2"/>
    </font>
    <font>
      <sz val="12"/>
      <color theme="1"/>
      <name val="Calibri"/>
      <family val="2"/>
      <scheme val="minor"/>
    </font>
    <font>
      <sz val="12"/>
      <color rgb="FF000000"/>
      <name val="Calibri"/>
      <family val="2"/>
      <scheme val="minor"/>
    </font>
    <font>
      <b/>
      <u/>
      <sz val="11"/>
      <color rgb="FF000000"/>
      <name val="Roboto Medium"/>
    </font>
    <font>
      <sz val="11"/>
      <color rgb="FF000000"/>
      <name val="Arial"/>
      <family val="2"/>
    </font>
    <font>
      <sz val="12"/>
      <color theme="1"/>
      <name val="Calibri Light"/>
      <family val="2"/>
      <scheme val="major"/>
    </font>
    <font>
      <sz val="12"/>
      <color rgb="FF000000"/>
      <name val="Calibri Light"/>
      <family val="2"/>
      <scheme val="major"/>
    </font>
    <font>
      <sz val="12"/>
      <color rgb="FF000000"/>
      <name val="Roboto Medium"/>
    </font>
    <font>
      <b/>
      <i/>
      <sz val="11"/>
      <color rgb="FF000000"/>
      <name val="Roboto Medium"/>
    </font>
    <font>
      <u/>
      <sz val="11"/>
      <color rgb="FF000000"/>
      <name val="Roboto Medium"/>
    </font>
    <font>
      <sz val="11"/>
      <color theme="0" tint="-0.499984740745262"/>
      <name val="Roboto Medium"/>
    </font>
    <font>
      <i/>
      <sz val="11"/>
      <color theme="0" tint="-0.499984740745262"/>
      <name val="Roboto Medium"/>
    </font>
    <font>
      <b/>
      <sz val="11"/>
      <color theme="1" tint="0.34998626667073579"/>
      <name val="Roboto Medium"/>
    </font>
    <font>
      <b/>
      <i/>
      <sz val="11"/>
      <color theme="1" tint="0.34998626667073579"/>
      <name val="Roboto Medium"/>
    </font>
    <font>
      <sz val="11"/>
      <color theme="0"/>
      <name val="Roboto Medium"/>
    </font>
    <font>
      <b/>
      <u/>
      <sz val="11"/>
      <color theme="1"/>
      <name val="Calibri"/>
      <family val="2"/>
      <scheme val="minor"/>
    </font>
    <font>
      <u/>
      <sz val="11"/>
      <color theme="10"/>
      <name val="Calibri"/>
      <family val="2"/>
      <scheme val="minor"/>
    </font>
    <font>
      <sz val="11"/>
      <color theme="1"/>
      <name val="Arial"/>
      <family val="2"/>
    </font>
    <font>
      <b/>
      <sz val="11"/>
      <color theme="1"/>
      <name val="Arial"/>
      <family val="2"/>
    </font>
    <font>
      <i/>
      <sz val="11"/>
      <color rgb="FF258383"/>
      <name val="Calibri"/>
      <family val="2"/>
      <scheme val="minor"/>
    </font>
    <font>
      <vertAlign val="superscript"/>
      <sz val="11"/>
      <color theme="1"/>
      <name val="Calibri"/>
      <family val="2"/>
      <scheme val="minor"/>
    </font>
    <font>
      <b/>
      <sz val="20"/>
      <color theme="1"/>
      <name val="Calibri"/>
      <family val="2"/>
      <scheme val="minor"/>
    </font>
    <font>
      <u/>
      <sz val="11"/>
      <color theme="1"/>
      <name val="Calibri"/>
      <family val="2"/>
      <scheme val="minor"/>
    </font>
    <font>
      <i/>
      <sz val="10"/>
      <color theme="1"/>
      <name val="Calibri"/>
      <family val="2"/>
      <scheme val="minor"/>
    </font>
    <font>
      <i/>
      <sz val="11"/>
      <color theme="1"/>
      <name val="Calibri"/>
      <family val="2"/>
      <scheme val="minor"/>
    </font>
    <font>
      <sz val="11"/>
      <color theme="1"/>
      <name val="Calibri"/>
      <family val="2"/>
      <scheme val="minor"/>
    </font>
    <font>
      <b/>
      <sz val="11"/>
      <color theme="1"/>
      <name val="Roboto Medium"/>
    </font>
  </fonts>
  <fills count="19">
    <fill>
      <patternFill patternType="none"/>
    </fill>
    <fill>
      <patternFill patternType="gray125"/>
    </fill>
    <fill>
      <patternFill patternType="solid">
        <fgColor rgb="FF258383"/>
        <bgColor indexed="64"/>
      </patternFill>
    </fill>
    <fill>
      <patternFill patternType="solid">
        <fgColor rgb="FF279996"/>
        <bgColor indexed="64"/>
      </patternFill>
    </fill>
    <fill>
      <patternFill patternType="solid">
        <fgColor theme="7" tint="0.79998168889431442"/>
        <bgColor indexed="64"/>
      </patternFill>
    </fill>
    <fill>
      <patternFill patternType="solid">
        <fgColor rgb="FFBDEEED"/>
        <bgColor rgb="FFD9D9D9"/>
      </patternFill>
    </fill>
    <fill>
      <patternFill patternType="solid">
        <fgColor rgb="FFBDEEED"/>
        <bgColor indexed="64"/>
      </patternFill>
    </fill>
    <fill>
      <patternFill patternType="solid">
        <fgColor rgb="FF258383"/>
        <bgColor rgb="FFD9D9D9"/>
      </patternFill>
    </fill>
    <fill>
      <patternFill patternType="solid">
        <fgColor theme="0"/>
        <bgColor indexed="64"/>
      </patternFill>
    </fill>
    <fill>
      <patternFill patternType="solid">
        <fgColor theme="0" tint="-0.14999847407452621"/>
        <bgColor rgb="FFD9D9D9"/>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79998168889431442"/>
        <bgColor theme="7"/>
      </patternFill>
    </fill>
    <fill>
      <patternFill patternType="solid">
        <fgColor theme="0" tint="-4.9989318521683403E-2"/>
        <bgColor theme="4"/>
      </patternFill>
    </fill>
    <fill>
      <patternFill patternType="solid">
        <fgColor theme="4" tint="0.79998168889431442"/>
        <bgColor indexed="64"/>
      </patternFill>
    </fill>
    <fill>
      <patternFill patternType="solid">
        <fgColor theme="1"/>
        <bgColor indexed="64"/>
      </patternFill>
    </fill>
    <fill>
      <patternFill patternType="solid">
        <fgColor rgb="FF94E2EC"/>
        <bgColor indexed="64"/>
      </patternFill>
    </fill>
    <fill>
      <patternFill patternType="solid">
        <fgColor rgb="FF23B3B7"/>
        <bgColor indexed="64"/>
      </patternFill>
    </fill>
    <fill>
      <patternFill patternType="solid">
        <fgColor rgb="FF2FC9D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4040"/>
      </left>
      <right style="thin">
        <color rgb="FF004040"/>
      </right>
      <top style="thin">
        <color rgb="FF004040"/>
      </top>
      <bottom style="thin">
        <color rgb="FF004040"/>
      </bottom>
      <diagonal/>
    </border>
    <border>
      <left style="thin">
        <color rgb="FF004040"/>
      </left>
      <right/>
      <top style="thin">
        <color rgb="FF004040"/>
      </top>
      <bottom style="thin">
        <color rgb="FF004040"/>
      </bottom>
      <diagonal/>
    </border>
    <border>
      <left/>
      <right/>
      <top style="thin">
        <color rgb="FF004040"/>
      </top>
      <bottom style="thin">
        <color rgb="FF004040"/>
      </bottom>
      <diagonal/>
    </border>
    <border>
      <left/>
      <right style="thin">
        <color rgb="FF004040"/>
      </right>
      <top style="thin">
        <color rgb="FF004040"/>
      </top>
      <bottom style="thin">
        <color rgb="FF004040"/>
      </bottom>
      <diagonal/>
    </border>
    <border>
      <left/>
      <right/>
      <top/>
      <bottom style="thin">
        <color rgb="FF00404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4040"/>
      </right>
      <top style="medium">
        <color indexed="64"/>
      </top>
      <bottom/>
      <diagonal/>
    </border>
    <border>
      <left style="thin">
        <color rgb="FF004040"/>
      </left>
      <right/>
      <top style="medium">
        <color indexed="64"/>
      </top>
      <bottom style="thin">
        <color rgb="FF004040"/>
      </bottom>
      <diagonal/>
    </border>
    <border>
      <left/>
      <right/>
      <top style="medium">
        <color indexed="64"/>
      </top>
      <bottom style="thin">
        <color rgb="FF004040"/>
      </bottom>
      <diagonal/>
    </border>
    <border>
      <left/>
      <right style="medium">
        <color indexed="64"/>
      </right>
      <top style="medium">
        <color indexed="64"/>
      </top>
      <bottom style="thin">
        <color rgb="FF004040"/>
      </bottom>
      <diagonal/>
    </border>
    <border>
      <left/>
      <right style="thin">
        <color rgb="FF004040"/>
      </right>
      <top/>
      <bottom style="medium">
        <color indexed="64"/>
      </bottom>
      <diagonal/>
    </border>
    <border>
      <left style="thin">
        <color rgb="FF004040"/>
      </left>
      <right/>
      <top style="thin">
        <color rgb="FF004040"/>
      </top>
      <bottom style="medium">
        <color indexed="64"/>
      </bottom>
      <diagonal/>
    </border>
    <border>
      <left/>
      <right/>
      <top style="thin">
        <color rgb="FF004040"/>
      </top>
      <bottom style="medium">
        <color indexed="64"/>
      </bottom>
      <diagonal/>
    </border>
    <border>
      <left/>
      <right style="medium">
        <color indexed="64"/>
      </right>
      <top style="thin">
        <color rgb="FF004040"/>
      </top>
      <bottom style="medium">
        <color indexed="64"/>
      </bottom>
      <diagonal/>
    </border>
    <border>
      <left style="medium">
        <color indexed="64"/>
      </left>
      <right/>
      <top/>
      <bottom style="thin">
        <color rgb="FF004040"/>
      </bottom>
      <diagonal/>
    </border>
    <border>
      <left/>
      <right style="medium">
        <color indexed="64"/>
      </right>
      <top/>
      <bottom style="thin">
        <color rgb="FF004040"/>
      </bottom>
      <diagonal/>
    </border>
    <border>
      <left/>
      <right style="medium">
        <color indexed="64"/>
      </right>
      <top style="thin">
        <color rgb="FF004040"/>
      </top>
      <bottom style="thin">
        <color rgb="FF004040"/>
      </bottom>
      <diagonal/>
    </border>
    <border>
      <left style="medium">
        <color indexed="64"/>
      </left>
      <right/>
      <top style="thin">
        <color rgb="FF004040"/>
      </top>
      <bottom style="thin">
        <color rgb="FF004040"/>
      </bottom>
      <diagonal/>
    </border>
    <border>
      <left style="medium">
        <color indexed="64"/>
      </left>
      <right/>
      <top style="thin">
        <color rgb="FF004040"/>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rgb="FF00404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6">
    <xf numFmtId="0" fontId="0" fillId="0" borderId="0"/>
    <xf numFmtId="0" fontId="28" fillId="0" borderId="0"/>
    <xf numFmtId="171" fontId="28" fillId="0" borderId="0" applyFont="0" applyFill="0" applyBorder="0" applyAlignment="0" applyProtection="0"/>
    <xf numFmtId="9" fontId="28" fillId="0" borderId="0" applyFont="0" applyFill="0" applyBorder="0" applyAlignment="0" applyProtection="0"/>
    <xf numFmtId="0" fontId="67" fillId="0" borderId="0" applyNumberFormat="0" applyFill="0" applyBorder="0" applyAlignment="0" applyProtection="0"/>
    <xf numFmtId="9" fontId="76" fillId="0" borderId="0" applyFont="0" applyFill="0" applyBorder="0" applyAlignment="0" applyProtection="0"/>
  </cellStyleXfs>
  <cellXfs count="326">
    <xf numFmtId="0" fontId="0" fillId="0" borderId="0" xfId="0"/>
    <xf numFmtId="0" fontId="0" fillId="0" borderId="0" xfId="0" applyAlignment="1">
      <alignment wrapText="1"/>
    </xf>
    <xf numFmtId="0" fontId="1" fillId="0" borderId="0" xfId="0" applyFont="1" applyAlignment="1">
      <alignment vertical="top" wrapText="1"/>
    </xf>
    <xf numFmtId="0" fontId="0" fillId="0" borderId="0" xfId="0" applyAlignment="1">
      <alignment vertical="top"/>
    </xf>
    <xf numFmtId="0" fontId="16" fillId="0" borderId="0" xfId="0" applyFont="1"/>
    <xf numFmtId="0" fontId="3" fillId="7" borderId="29" xfId="0" applyFont="1" applyFill="1" applyBorder="1" applyAlignment="1">
      <alignment horizontal="center" vertical="center" wrapText="1"/>
    </xf>
    <xf numFmtId="0" fontId="17" fillId="0" borderId="14" xfId="0" applyFont="1" applyBorder="1" applyAlignment="1">
      <alignment horizontal="center" vertical="center"/>
    </xf>
    <xf numFmtId="0" fontId="16" fillId="4" borderId="34" xfId="0" applyFont="1" applyFill="1" applyBorder="1" applyAlignment="1">
      <alignment horizontal="left"/>
    </xf>
    <xf numFmtId="0" fontId="16" fillId="4" borderId="36" xfId="0" applyFont="1" applyFill="1" applyBorder="1" applyAlignment="1">
      <alignment horizontal="left"/>
    </xf>
    <xf numFmtId="0" fontId="16" fillId="4" borderId="36" xfId="0" applyFont="1" applyFill="1" applyBorder="1" applyAlignment="1">
      <alignment horizontal="left"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16" fillId="4" borderId="27" xfId="0" applyFont="1" applyFill="1" applyBorder="1" applyAlignment="1">
      <alignment horizontal="left" wrapText="1"/>
    </xf>
    <xf numFmtId="0" fontId="22" fillId="0" borderId="0" xfId="0" applyFont="1" applyAlignment="1">
      <alignment vertical="center"/>
    </xf>
    <xf numFmtId="0" fontId="16" fillId="4" borderId="34" xfId="0" applyFont="1" applyFill="1" applyBorder="1" applyAlignment="1">
      <alignment horizontal="left" wrapText="1"/>
    </xf>
    <xf numFmtId="0" fontId="3" fillId="7" borderId="42" xfId="0" applyFont="1" applyFill="1" applyBorder="1" applyAlignment="1">
      <alignment horizontal="left" vertical="center" wrapText="1"/>
    </xf>
    <xf numFmtId="0" fontId="0" fillId="0" borderId="0" xfId="0" applyProtection="1">
      <protection locked="0"/>
    </xf>
    <xf numFmtId="0" fontId="27" fillId="0" borderId="0" xfId="0" applyFont="1" applyProtection="1">
      <protection locked="0"/>
    </xf>
    <xf numFmtId="0" fontId="28" fillId="0" borderId="0" xfId="1"/>
    <xf numFmtId="0" fontId="32" fillId="0" borderId="0" xfId="1" applyFont="1"/>
    <xf numFmtId="0" fontId="33" fillId="0" borderId="0" xfId="1" applyFont="1"/>
    <xf numFmtId="0" fontId="3" fillId="2" borderId="45" xfId="1" applyFont="1" applyFill="1" applyBorder="1" applyAlignment="1">
      <alignment horizontal="center" vertical="center" wrapText="1"/>
    </xf>
    <xf numFmtId="0" fontId="28" fillId="0" borderId="0" xfId="1" applyAlignment="1">
      <alignment vertical="center"/>
    </xf>
    <xf numFmtId="0" fontId="32" fillId="0" borderId="0" xfId="1" applyFont="1" applyAlignment="1">
      <alignment vertical="center"/>
    </xf>
    <xf numFmtId="0" fontId="33" fillId="0" borderId="0" xfId="1" applyFont="1" applyAlignment="1">
      <alignment vertical="center"/>
    </xf>
    <xf numFmtId="0" fontId="16" fillId="0" borderId="45" xfId="1" applyFont="1" applyBorder="1" applyAlignment="1">
      <alignment horizontal="center" vertical="center" wrapText="1"/>
    </xf>
    <xf numFmtId="0" fontId="34" fillId="8" borderId="0" xfId="1" applyFont="1" applyFill="1" applyAlignment="1">
      <alignment vertical="center" wrapText="1"/>
    </xf>
    <xf numFmtId="0" fontId="32" fillId="0" borderId="0" xfId="1" applyFont="1" applyAlignment="1">
      <alignment horizontal="center"/>
    </xf>
    <xf numFmtId="0" fontId="37" fillId="0" borderId="0" xfId="1" applyFont="1"/>
    <xf numFmtId="0" fontId="32" fillId="0" borderId="0" xfId="1" applyFont="1" applyAlignment="1">
      <alignment horizontal="center" vertical="center"/>
    </xf>
    <xf numFmtId="0" fontId="38" fillId="0" borderId="0" xfId="1" applyFont="1"/>
    <xf numFmtId="0" fontId="31" fillId="0" borderId="19" xfId="1" applyFont="1" applyBorder="1" applyAlignment="1">
      <alignment horizontal="center" vertical="center"/>
    </xf>
    <xf numFmtId="0" fontId="37" fillId="0" borderId="0" xfId="1" quotePrefix="1" applyFont="1"/>
    <xf numFmtId="49" fontId="36" fillId="0" borderId="19" xfId="1" applyNumberFormat="1" applyFont="1" applyBorder="1" applyAlignment="1">
      <alignment horizontal="center" vertical="center" wrapText="1"/>
    </xf>
    <xf numFmtId="0" fontId="28" fillId="0" borderId="0" xfId="1" applyAlignment="1">
      <alignment wrapText="1"/>
    </xf>
    <xf numFmtId="0" fontId="33" fillId="0" borderId="0" xfId="1" applyFont="1" applyAlignment="1">
      <alignment horizontal="center" vertical="center" wrapText="1"/>
    </xf>
    <xf numFmtId="0" fontId="39" fillId="0" borderId="0" xfId="1" applyFont="1" applyAlignment="1">
      <alignment horizontal="center" vertical="center" wrapText="1"/>
    </xf>
    <xf numFmtId="0" fontId="32" fillId="0" borderId="0" xfId="1" applyFont="1" applyAlignment="1">
      <alignment horizontal="center" vertical="center" wrapText="1"/>
    </xf>
    <xf numFmtId="0" fontId="33" fillId="0" borderId="0" xfId="1" applyFont="1" applyAlignment="1">
      <alignment horizontal="center" vertical="center"/>
    </xf>
    <xf numFmtId="0" fontId="39" fillId="0" borderId="0" xfId="1" applyFont="1" applyAlignment="1">
      <alignment horizontal="center" vertical="center"/>
    </xf>
    <xf numFmtId="0" fontId="42" fillId="0" borderId="19" xfId="1" applyFont="1" applyBorder="1" applyAlignment="1">
      <alignment horizontal="center" vertical="center" wrapText="1"/>
    </xf>
    <xf numFmtId="172" fontId="29" fillId="0" borderId="19" xfId="2" applyNumberFormat="1" applyFont="1" applyBorder="1" applyAlignment="1">
      <alignment horizontal="left" vertical="center" wrapText="1"/>
    </xf>
    <xf numFmtId="0" fontId="43" fillId="0" borderId="19" xfId="1" applyFont="1" applyBorder="1" applyAlignment="1">
      <alignment horizontal="center" vertical="center" wrapText="1"/>
    </xf>
    <xf numFmtId="0" fontId="29" fillId="0" borderId="19" xfId="1" applyFont="1" applyBorder="1" applyAlignment="1">
      <alignment horizontal="center" vertical="center" wrapText="1"/>
    </xf>
    <xf numFmtId="173" fontId="29" fillId="0" borderId="19" xfId="2" applyNumberFormat="1" applyFont="1" applyBorder="1" applyAlignment="1">
      <alignment horizontal="left" vertical="center" wrapText="1"/>
    </xf>
    <xf numFmtId="0" fontId="29" fillId="9" borderId="19" xfId="1" applyFont="1" applyFill="1" applyBorder="1" applyAlignment="1">
      <alignment horizontal="center" vertical="center" wrapText="1"/>
    </xf>
    <xf numFmtId="172" fontId="44" fillId="10" borderId="19" xfId="2" applyNumberFormat="1" applyFont="1" applyFill="1" applyBorder="1" applyAlignment="1">
      <alignment horizontal="left" vertical="center" wrapText="1"/>
    </xf>
    <xf numFmtId="0" fontId="41" fillId="9" borderId="19" xfId="1" applyFont="1" applyFill="1" applyBorder="1" applyAlignment="1">
      <alignment horizontal="center" vertical="center" wrapText="1"/>
    </xf>
    <xf numFmtId="0" fontId="32" fillId="0" borderId="0" xfId="1" applyFont="1" applyAlignment="1">
      <alignment horizontal="left" vertical="center"/>
    </xf>
    <xf numFmtId="0" fontId="29" fillId="0" borderId="49" xfId="1" applyFont="1" applyBorder="1"/>
    <xf numFmtId="0" fontId="29" fillId="0" borderId="0" xfId="1" applyFont="1"/>
    <xf numFmtId="0" fontId="46" fillId="0" borderId="0" xfId="1" applyFont="1"/>
    <xf numFmtId="0" fontId="48" fillId="0" borderId="0" xfId="1" applyFont="1"/>
    <xf numFmtId="0" fontId="49" fillId="0" borderId="0" xfId="1" applyFont="1" applyAlignment="1">
      <alignment horizontal="center" vertical="center" wrapText="1"/>
    </xf>
    <xf numFmtId="0" fontId="49" fillId="0" borderId="0" xfId="1" applyFont="1" applyAlignment="1">
      <alignment horizontal="center" vertical="center"/>
    </xf>
    <xf numFmtId="0" fontId="50" fillId="0" borderId="0" xfId="1" applyFont="1"/>
    <xf numFmtId="0" fontId="51" fillId="0" borderId="0" xfId="1" applyFont="1"/>
    <xf numFmtId="0" fontId="52" fillId="0" borderId="0" xfId="1" applyFont="1" applyAlignment="1">
      <alignment horizontal="center" vertical="center"/>
    </xf>
    <xf numFmtId="0" fontId="53" fillId="0" borderId="0" xfId="1" applyFont="1"/>
    <xf numFmtId="0" fontId="38" fillId="0" borderId="0" xfId="1" applyFont="1" applyProtection="1">
      <protection locked="0"/>
    </xf>
    <xf numFmtId="0" fontId="41" fillId="0" borderId="0" xfId="1" applyFont="1" applyProtection="1">
      <protection locked="0"/>
    </xf>
    <xf numFmtId="0" fontId="28" fillId="0" borderId="0" xfId="1" applyProtection="1">
      <protection locked="0"/>
    </xf>
    <xf numFmtId="0" fontId="55" fillId="0" borderId="0" xfId="1" applyFont="1" applyProtection="1">
      <protection locked="0"/>
    </xf>
    <xf numFmtId="0" fontId="29" fillId="0" borderId="0" xfId="1" applyFont="1" applyProtection="1">
      <protection locked="0"/>
    </xf>
    <xf numFmtId="0" fontId="29" fillId="0" borderId="0" xfId="1" applyFont="1" applyAlignment="1" applyProtection="1">
      <alignment vertical="center"/>
      <protection locked="0"/>
    </xf>
    <xf numFmtId="0" fontId="52" fillId="0" borderId="0" xfId="1" applyFont="1" applyAlignment="1">
      <alignment horizontal="center"/>
    </xf>
    <xf numFmtId="0" fontId="36" fillId="0" borderId="0" xfId="1" applyFont="1" applyProtection="1">
      <protection locked="0"/>
    </xf>
    <xf numFmtId="0" fontId="56" fillId="0" borderId="0" xfId="1" applyFont="1" applyAlignment="1">
      <alignment horizontal="center" vertical="center"/>
    </xf>
    <xf numFmtId="0" fontId="57" fillId="0" borderId="0" xfId="1" applyFont="1"/>
    <xf numFmtId="0" fontId="52" fillId="0" borderId="0" xfId="1" applyFont="1" applyAlignment="1">
      <alignment horizontal="left" vertical="center"/>
    </xf>
    <xf numFmtId="0" fontId="41" fillId="12" borderId="58" xfId="1" applyFont="1" applyFill="1" applyBorder="1" applyAlignment="1">
      <alignment horizontal="center" vertical="center" wrapText="1"/>
    </xf>
    <xf numFmtId="0" fontId="41" fillId="12" borderId="59" xfId="1" applyFont="1" applyFill="1" applyBorder="1" applyAlignment="1">
      <alignment horizontal="center" vertical="center" wrapText="1"/>
    </xf>
    <xf numFmtId="0" fontId="41" fillId="8" borderId="0" xfId="1" applyFont="1" applyFill="1" applyProtection="1">
      <protection locked="0"/>
    </xf>
    <xf numFmtId="0" fontId="41" fillId="13" borderId="64" xfId="1" applyFont="1" applyFill="1" applyBorder="1" applyAlignment="1">
      <alignment horizontal="center" vertical="center" wrapText="1"/>
    </xf>
    <xf numFmtId="0" fontId="41" fillId="13" borderId="59" xfId="1" applyFont="1" applyFill="1" applyBorder="1" applyAlignment="1">
      <alignment horizontal="center" vertical="center" wrapText="1"/>
    </xf>
    <xf numFmtId="0" fontId="34" fillId="0" borderId="0" xfId="1" applyFont="1" applyAlignment="1">
      <alignment horizontal="center" vertical="center"/>
    </xf>
    <xf numFmtId="9" fontId="58" fillId="11" borderId="42" xfId="1" applyNumberFormat="1" applyFont="1" applyFill="1" applyBorder="1" applyAlignment="1">
      <alignment horizontal="center" vertical="center"/>
    </xf>
    <xf numFmtId="0" fontId="40" fillId="11" borderId="65" xfId="1" applyFont="1" applyFill="1" applyBorder="1" applyAlignment="1">
      <alignment horizontal="center" vertical="center" wrapText="1"/>
    </xf>
    <xf numFmtId="0" fontId="41" fillId="11" borderId="51" xfId="1" applyFont="1" applyFill="1" applyBorder="1" applyAlignment="1">
      <alignment horizontal="left" vertical="center" wrapText="1"/>
    </xf>
    <xf numFmtId="0" fontId="41" fillId="0" borderId="29" xfId="1" applyFont="1" applyBorder="1" applyAlignment="1" applyProtection="1">
      <alignment horizontal="center" vertical="center" wrapText="1"/>
      <protection locked="0"/>
    </xf>
    <xf numFmtId="0" fontId="29" fillId="0" borderId="31" xfId="1" applyFont="1" applyBorder="1" applyAlignment="1" applyProtection="1">
      <alignment vertical="center" wrapText="1"/>
      <protection locked="0"/>
    </xf>
    <xf numFmtId="0" fontId="41" fillId="0" borderId="43" xfId="1" applyFont="1" applyBorder="1" applyAlignment="1" applyProtection="1">
      <alignment horizontal="center" vertical="center" wrapText="1"/>
      <protection locked="0"/>
    </xf>
    <xf numFmtId="0" fontId="29" fillId="0" borderId="44" xfId="1" applyFont="1" applyBorder="1" applyAlignment="1" applyProtection="1">
      <alignment vertical="center" wrapText="1"/>
      <protection locked="0"/>
    </xf>
    <xf numFmtId="0" fontId="41" fillId="11" borderId="41" xfId="1" applyFont="1" applyFill="1" applyBorder="1" applyAlignment="1">
      <alignment vertical="center" wrapText="1"/>
    </xf>
    <xf numFmtId="0" fontId="29" fillId="0" borderId="35" xfId="1" applyFont="1" applyBorder="1" applyAlignment="1" applyProtection="1">
      <alignment horizontal="left" vertical="center" wrapText="1"/>
      <protection locked="0"/>
    </xf>
    <xf numFmtId="0" fontId="29" fillId="0" borderId="37" xfId="1" applyFont="1" applyBorder="1" applyAlignment="1" applyProtection="1">
      <alignment horizontal="left" vertical="center" wrapText="1"/>
      <protection locked="0"/>
    </xf>
    <xf numFmtId="0" fontId="41" fillId="11" borderId="68" xfId="1" applyFont="1" applyFill="1" applyBorder="1" applyAlignment="1">
      <alignment vertical="center" wrapText="1"/>
    </xf>
    <xf numFmtId="0" fontId="58" fillId="0" borderId="0" xfId="1" applyFont="1" applyProtection="1">
      <protection locked="0"/>
    </xf>
    <xf numFmtId="0" fontId="41" fillId="0" borderId="0" xfId="1" applyFont="1" applyAlignment="1" applyProtection="1">
      <alignment horizontal="center" vertical="center" wrapText="1"/>
      <protection locked="0"/>
    </xf>
    <xf numFmtId="0" fontId="40" fillId="0" borderId="0" xfId="1" applyFont="1" applyAlignment="1" applyProtection="1">
      <alignment horizontal="center" vertical="center" wrapText="1"/>
      <protection locked="0"/>
    </xf>
    <xf numFmtId="0" fontId="41" fillId="0" borderId="0" xfId="1" applyFont="1" applyAlignment="1" applyProtection="1">
      <alignment horizontal="left" vertical="center" wrapText="1"/>
      <protection locked="0"/>
    </xf>
    <xf numFmtId="0" fontId="65" fillId="2" borderId="54" xfId="1" applyFont="1" applyFill="1" applyBorder="1" applyProtection="1">
      <protection locked="0"/>
    </xf>
    <xf numFmtId="0" fontId="3" fillId="2" borderId="54" xfId="1" applyFont="1" applyFill="1" applyBorder="1" applyProtection="1">
      <protection locked="0"/>
    </xf>
    <xf numFmtId="0" fontId="65" fillId="2" borderId="58" xfId="1" applyFont="1" applyFill="1" applyBorder="1" applyProtection="1">
      <protection locked="0"/>
    </xf>
    <xf numFmtId="0" fontId="0" fillId="0" borderId="19" xfId="0" applyBorder="1" applyAlignment="1">
      <alignment wrapText="1"/>
    </xf>
    <xf numFmtId="0" fontId="1" fillId="0" borderId="19" xfId="0" applyFont="1" applyBorder="1" applyAlignment="1">
      <alignment wrapText="1"/>
    </xf>
    <xf numFmtId="0" fontId="0" fillId="14" borderId="34" xfId="0" applyFill="1" applyBorder="1" applyAlignment="1">
      <alignment vertical="top"/>
    </xf>
    <xf numFmtId="0" fontId="0" fillId="14" borderId="22" xfId="0" applyFill="1" applyBorder="1" applyAlignment="1">
      <alignment wrapText="1"/>
    </xf>
    <xf numFmtId="0" fontId="0" fillId="0" borderId="0" xfId="0" applyAlignment="1">
      <alignment vertical="top" wrapText="1"/>
    </xf>
    <xf numFmtId="0" fontId="1" fillId="14" borderId="35" xfId="0" applyFont="1" applyFill="1" applyBorder="1" applyAlignment="1">
      <alignment vertical="top" wrapText="1"/>
    </xf>
    <xf numFmtId="0" fontId="0" fillId="0" borderId="37" xfId="0" applyBorder="1" applyAlignment="1">
      <alignment vertical="top" wrapText="1"/>
    </xf>
    <xf numFmtId="0" fontId="0" fillId="0" borderId="73" xfId="0" applyBorder="1" applyAlignment="1">
      <alignment vertical="center"/>
    </xf>
    <xf numFmtId="0" fontId="0" fillId="0" borderId="74" xfId="0" applyBorder="1" applyAlignment="1">
      <alignment horizontal="left" vertical="center" indent="4"/>
    </xf>
    <xf numFmtId="0" fontId="0" fillId="0" borderId="74" xfId="0" applyBorder="1"/>
    <xf numFmtId="0" fontId="0" fillId="0" borderId="74" xfId="0" applyBorder="1" applyAlignment="1">
      <alignment vertical="center"/>
    </xf>
    <xf numFmtId="0" fontId="0" fillId="0" borderId="75" xfId="0" applyBorder="1"/>
    <xf numFmtId="0" fontId="72" fillId="0" borderId="0" xfId="0" applyFont="1" applyAlignment="1">
      <alignment vertical="top"/>
    </xf>
    <xf numFmtId="0" fontId="72" fillId="0" borderId="0" xfId="0" applyFont="1"/>
    <xf numFmtId="0" fontId="0" fillId="15" borderId="19" xfId="0" applyFill="1" applyBorder="1" applyAlignment="1">
      <alignment wrapText="1"/>
    </xf>
    <xf numFmtId="0" fontId="0" fillId="15" borderId="37" xfId="0" applyFill="1" applyBorder="1" applyAlignment="1">
      <alignment vertical="top" wrapText="1"/>
    </xf>
    <xf numFmtId="0" fontId="0" fillId="15" borderId="27" xfId="0" applyFill="1" applyBorder="1" applyAlignment="1">
      <alignment vertical="top"/>
    </xf>
    <xf numFmtId="0" fontId="1" fillId="15" borderId="20" xfId="0" applyFont="1" applyFill="1" applyBorder="1" applyAlignment="1">
      <alignment vertical="top" wrapText="1"/>
    </xf>
    <xf numFmtId="0" fontId="0" fillId="15" borderId="28" xfId="0" applyFill="1" applyBorder="1" applyAlignment="1">
      <alignment vertical="top" wrapText="1"/>
    </xf>
    <xf numFmtId="0" fontId="41" fillId="18" borderId="57" xfId="1" applyFont="1" applyFill="1" applyBorder="1" applyAlignment="1">
      <alignment vertical="center"/>
    </xf>
    <xf numFmtId="0" fontId="41" fillId="18" borderId="58" xfId="1" applyFont="1" applyFill="1" applyBorder="1" applyAlignment="1">
      <alignment vertical="center"/>
    </xf>
    <xf numFmtId="0" fontId="41" fillId="18" borderId="59" xfId="1" applyFont="1" applyFill="1" applyBorder="1" applyAlignment="1">
      <alignment vertical="center"/>
    </xf>
    <xf numFmtId="2" fontId="41" fillId="18" borderId="42" xfId="3" applyNumberFormat="1" applyFont="1" applyFill="1" applyBorder="1" applyAlignment="1" applyProtection="1">
      <alignment horizontal="center" vertical="center" wrapText="1"/>
    </xf>
    <xf numFmtId="0" fontId="41" fillId="18" borderId="51" xfId="1" applyFont="1" applyFill="1" applyBorder="1" applyAlignment="1">
      <alignment horizontal="center" vertical="center" wrapText="1"/>
    </xf>
    <xf numFmtId="0" fontId="61" fillId="16" borderId="43" xfId="1" applyFont="1" applyFill="1" applyBorder="1" applyAlignment="1">
      <alignment horizontal="center" vertical="center" wrapText="1"/>
    </xf>
    <xf numFmtId="0" fontId="62" fillId="16" borderId="44" xfId="1" applyFont="1" applyFill="1" applyBorder="1" applyAlignment="1">
      <alignment horizontal="left" vertical="center" wrapText="1"/>
    </xf>
    <xf numFmtId="0" fontId="62" fillId="16" borderId="44" xfId="1" applyFont="1" applyFill="1" applyBorder="1" applyAlignment="1">
      <alignment vertical="center" wrapText="1"/>
    </xf>
    <xf numFmtId="0" fontId="63" fillId="17" borderId="69" xfId="1" applyFont="1" applyFill="1" applyBorder="1" applyAlignment="1">
      <alignment horizontal="center" vertical="center" wrapText="1"/>
    </xf>
    <xf numFmtId="0" fontId="64" fillId="17" borderId="28" xfId="1" applyFont="1" applyFill="1" applyBorder="1" applyAlignment="1">
      <alignment vertical="center" wrapText="1"/>
    </xf>
    <xf numFmtId="0" fontId="63" fillId="18" borderId="43" xfId="1" applyFont="1" applyFill="1" applyBorder="1" applyAlignment="1">
      <alignment horizontal="center" vertical="center" wrapText="1"/>
    </xf>
    <xf numFmtId="0" fontId="64" fillId="18" borderId="44" xfId="1" applyFont="1" applyFill="1" applyBorder="1" applyAlignment="1">
      <alignment horizontal="left" vertical="center" wrapText="1"/>
    </xf>
    <xf numFmtId="0" fontId="64" fillId="18" borderId="44" xfId="1" applyFont="1" applyFill="1" applyBorder="1" applyAlignment="1">
      <alignment vertical="center" wrapText="1"/>
    </xf>
    <xf numFmtId="0" fontId="63" fillId="18" borderId="69" xfId="1" applyFont="1" applyFill="1" applyBorder="1" applyAlignment="1">
      <alignment horizontal="center" vertical="center" wrapText="1"/>
    </xf>
    <xf numFmtId="0" fontId="64" fillId="18" borderId="28" xfId="1" applyFont="1" applyFill="1" applyBorder="1" applyAlignment="1">
      <alignment vertical="center" wrapText="1"/>
    </xf>
    <xf numFmtId="0" fontId="1" fillId="14" borderId="29" xfId="0" applyFont="1" applyFill="1" applyBorder="1" applyAlignment="1">
      <alignment vertical="top"/>
    </xf>
    <xf numFmtId="0" fontId="1" fillId="14" borderId="31" xfId="0" applyFont="1" applyFill="1" applyBorder="1" applyAlignment="1">
      <alignment vertical="top"/>
    </xf>
    <xf numFmtId="0" fontId="0" fillId="0" borderId="26" xfId="0" applyBorder="1" applyAlignment="1">
      <alignment vertical="top"/>
    </xf>
    <xf numFmtId="0" fontId="67" fillId="0" borderId="37" xfId="4" applyBorder="1" applyAlignment="1">
      <alignment vertical="top" wrapText="1"/>
    </xf>
    <xf numFmtId="0" fontId="0" fillId="0" borderId="28" xfId="0" applyBorder="1" applyAlignment="1">
      <alignment vertical="top" wrapText="1"/>
    </xf>
    <xf numFmtId="0" fontId="0" fillId="0" borderId="35" xfId="0" applyBorder="1" applyAlignment="1">
      <alignment vertical="top"/>
    </xf>
    <xf numFmtId="0" fontId="75" fillId="0" borderId="37" xfId="0" applyFont="1" applyBorder="1" applyAlignment="1">
      <alignment vertical="top" wrapText="1"/>
    </xf>
    <xf numFmtId="0" fontId="1" fillId="0" borderId="19" xfId="0" applyFont="1" applyBorder="1" applyAlignment="1">
      <alignment vertical="top" wrapText="1"/>
    </xf>
    <xf numFmtId="0" fontId="0" fillId="0" borderId="36" xfId="0" applyBorder="1" applyAlignment="1">
      <alignment horizontal="center" vertical="top"/>
    </xf>
    <xf numFmtId="0" fontId="0" fillId="15" borderId="36" xfId="0" applyFill="1" applyBorder="1" applyAlignment="1">
      <alignment horizontal="center" vertical="top"/>
    </xf>
    <xf numFmtId="0" fontId="1" fillId="0" borderId="0" xfId="0" applyFont="1" applyAlignment="1">
      <alignment vertical="top"/>
    </xf>
    <xf numFmtId="0" fontId="1" fillId="14" borderId="35" xfId="0" applyFont="1" applyFill="1" applyBorder="1" applyAlignment="1">
      <alignment vertical="top"/>
    </xf>
    <xf numFmtId="0" fontId="1" fillId="0" borderId="37" xfId="0" applyFont="1" applyBorder="1" applyAlignment="1">
      <alignment vertical="top"/>
    </xf>
    <xf numFmtId="0" fontId="0" fillId="0" borderId="36" xfId="0" applyBorder="1" applyAlignment="1">
      <alignment horizontal="right" vertical="top"/>
    </xf>
    <xf numFmtId="0" fontId="0" fillId="0" borderId="37" xfId="0" applyBorder="1" applyAlignment="1">
      <alignment vertical="top"/>
    </xf>
    <xf numFmtId="0" fontId="67" fillId="0" borderId="37" xfId="4" applyBorder="1" applyAlignment="1">
      <alignment vertical="top"/>
    </xf>
    <xf numFmtId="0" fontId="0" fillId="0" borderId="0" xfId="0" applyAlignment="1">
      <alignment horizontal="right" vertical="top"/>
    </xf>
    <xf numFmtId="0" fontId="0" fillId="0" borderId="37" xfId="0" applyBorder="1" applyAlignment="1">
      <alignment horizontal="left" vertical="top" wrapText="1"/>
    </xf>
    <xf numFmtId="0" fontId="1" fillId="0" borderId="36" xfId="0" applyFont="1" applyBorder="1" applyAlignment="1">
      <alignment vertical="top"/>
    </xf>
    <xf numFmtId="0" fontId="1" fillId="0" borderId="27" xfId="0" applyFont="1" applyBorder="1" applyAlignment="1">
      <alignment vertical="top"/>
    </xf>
    <xf numFmtId="0" fontId="1" fillId="0" borderId="34" xfId="0" applyFont="1" applyBorder="1" applyAlignment="1">
      <alignment vertical="top"/>
    </xf>
    <xf numFmtId="0" fontId="1" fillId="0" borderId="25" xfId="0" applyFont="1" applyBorder="1" applyAlignment="1">
      <alignment vertical="top"/>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3" fillId="4" borderId="4" xfId="0" applyFont="1" applyFill="1" applyBorder="1" applyAlignment="1">
      <alignment horizontal="center" vertical="center"/>
    </xf>
    <xf numFmtId="0" fontId="14" fillId="5" borderId="4" xfId="0" applyFont="1" applyFill="1" applyBorder="1" applyAlignment="1">
      <alignment horizontal="center" vertical="top" wrapText="1"/>
    </xf>
    <xf numFmtId="0" fontId="13" fillId="5" borderId="4" xfId="0" applyFont="1" applyFill="1" applyBorder="1" applyAlignment="1">
      <alignment horizontal="left" vertical="top" wrapText="1"/>
    </xf>
    <xf numFmtId="0" fontId="15" fillId="6" borderId="4" xfId="0" applyFont="1" applyFill="1" applyBorder="1" applyAlignment="1">
      <alignment horizontal="center"/>
    </xf>
    <xf numFmtId="0" fontId="12" fillId="3" borderId="19" xfId="0" applyFont="1" applyFill="1" applyBorder="1" applyAlignment="1">
      <alignment horizontal="center" vertical="center" wrapText="1"/>
    </xf>
    <xf numFmtId="0" fontId="3" fillId="7" borderId="29" xfId="0" applyFont="1" applyFill="1" applyBorder="1" applyAlignment="1">
      <alignment horizontal="left" vertical="center" wrapText="1"/>
    </xf>
    <xf numFmtId="0" fontId="77" fillId="0" borderId="0" xfId="0" applyFont="1"/>
    <xf numFmtId="0" fontId="3" fillId="7" borderId="31"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wrapText="1"/>
    </xf>
    <xf numFmtId="0" fontId="5" fillId="4" borderId="0" xfId="0" applyFont="1" applyFill="1" applyAlignment="1">
      <alignment horizontal="center" vertical="center" wrapText="1"/>
    </xf>
    <xf numFmtId="0" fontId="13" fillId="4" borderId="5" xfId="0" applyFont="1" applyFill="1" applyBorder="1" applyAlignment="1">
      <alignment horizontal="center" vertical="center" wrapText="1"/>
    </xf>
    <xf numFmtId="0" fontId="14" fillId="5" borderId="0" xfId="0" applyFont="1" applyFill="1" applyAlignment="1">
      <alignment horizontal="center" vertical="top" wrapText="1"/>
    </xf>
    <xf numFmtId="0" fontId="14" fillId="5" borderId="5" xfId="0" applyFont="1" applyFill="1" applyBorder="1" applyAlignment="1">
      <alignment horizontal="center" vertical="top" wrapText="1"/>
    </xf>
    <xf numFmtId="164" fontId="13" fillId="5" borderId="0" xfId="0" applyNumberFormat="1" applyFont="1" applyFill="1" applyAlignment="1">
      <alignment horizontal="right" vertical="top" wrapText="1"/>
    </xf>
    <xf numFmtId="164" fontId="13" fillId="5" borderId="5" xfId="0" applyNumberFormat="1" applyFont="1" applyFill="1" applyBorder="1" applyAlignment="1">
      <alignment horizontal="right" vertical="top" wrapText="1"/>
    </xf>
    <xf numFmtId="0" fontId="15" fillId="6" borderId="0" xfId="0" applyFont="1" applyFill="1" applyAlignment="1">
      <alignment horizontal="center" vertical="top"/>
    </xf>
    <xf numFmtId="0" fontId="15" fillId="6" borderId="0" xfId="0" applyFont="1" applyFill="1" applyAlignment="1">
      <alignment horizontal="center"/>
    </xf>
    <xf numFmtId="0" fontId="15" fillId="6" borderId="5" xfId="0" applyFont="1" applyFill="1" applyBorder="1" applyAlignment="1">
      <alignment horizontal="center"/>
    </xf>
    <xf numFmtId="164" fontId="5" fillId="4" borderId="5" xfId="0" applyNumberFormat="1" applyFont="1" applyFill="1" applyBorder="1" applyAlignment="1">
      <alignment horizontal="right" vertical="top"/>
    </xf>
    <xf numFmtId="0" fontId="3" fillId="7" borderId="23" xfId="0" applyFont="1" applyFill="1" applyBorder="1" applyAlignment="1">
      <alignment vertical="center" wrapText="1"/>
    </xf>
    <xf numFmtId="0" fontId="3" fillId="7" borderId="76" xfId="0" applyFont="1" applyFill="1" applyBorder="1" applyAlignment="1">
      <alignment vertical="center" wrapText="1"/>
    </xf>
    <xf numFmtId="0" fontId="5" fillId="0" borderId="19" xfId="0" applyFont="1" applyBorder="1" applyAlignment="1" applyProtection="1">
      <alignment horizontal="left" vertical="top" wrapText="1"/>
      <protection locked="0"/>
    </xf>
    <xf numFmtId="164" fontId="5" fillId="0" borderId="19" xfId="0" applyNumberFormat="1" applyFont="1" applyBorder="1" applyAlignment="1" applyProtection="1">
      <alignment horizontal="right" vertical="top"/>
      <protection locked="0"/>
    </xf>
    <xf numFmtId="0" fontId="12" fillId="7" borderId="19" xfId="0" applyFont="1" applyFill="1" applyBorder="1" applyAlignment="1">
      <alignment horizontal="center" vertical="center" wrapText="1"/>
    </xf>
    <xf numFmtId="164" fontId="12" fillId="2" borderId="19" xfId="0" applyNumberFormat="1" applyFont="1" applyFill="1" applyBorder="1" applyAlignment="1">
      <alignment vertical="top"/>
    </xf>
    <xf numFmtId="165" fontId="12" fillId="2" borderId="19" xfId="0" applyNumberFormat="1" applyFont="1" applyFill="1" applyBorder="1" applyAlignment="1">
      <alignment vertical="top"/>
    </xf>
    <xf numFmtId="164" fontId="5" fillId="0" borderId="24" xfId="0" applyNumberFormat="1" applyFont="1" applyBorder="1" applyAlignment="1" applyProtection="1">
      <alignment horizontal="right" vertical="top"/>
      <protection locked="0"/>
    </xf>
    <xf numFmtId="170" fontId="3" fillId="7" borderId="32" xfId="0" applyNumberFormat="1" applyFont="1" applyFill="1" applyBorder="1" applyAlignment="1">
      <alignment horizontal="center" vertical="center" wrapText="1"/>
    </xf>
    <xf numFmtId="170" fontId="3" fillId="7" borderId="33" xfId="0" applyNumberFormat="1" applyFont="1" applyFill="1" applyBorder="1" applyAlignment="1">
      <alignment horizontal="center" vertical="center" wrapText="1"/>
    </xf>
    <xf numFmtId="0" fontId="25" fillId="0" borderId="0" xfId="0" applyFont="1" applyAlignment="1">
      <alignment horizontal="left" vertical="top" wrapText="1"/>
    </xf>
    <xf numFmtId="168" fontId="18" fillId="4" borderId="19" xfId="0" applyNumberFormat="1" applyFont="1" applyFill="1" applyBorder="1" applyAlignment="1">
      <alignment horizontal="center"/>
    </xf>
    <xf numFmtId="168" fontId="18" fillId="4" borderId="37" xfId="0" applyNumberFormat="1" applyFont="1" applyFill="1" applyBorder="1" applyAlignment="1">
      <alignment horizontal="center"/>
    </xf>
    <xf numFmtId="165" fontId="18" fillId="4" borderId="20" xfId="0" applyNumberFormat="1" applyFont="1" applyFill="1" applyBorder="1" applyAlignment="1">
      <alignment horizontal="center"/>
    </xf>
    <xf numFmtId="165" fontId="18" fillId="4" borderId="28" xfId="0" applyNumberFormat="1" applyFont="1" applyFill="1" applyBorder="1" applyAlignment="1">
      <alignment horizontal="center"/>
    </xf>
    <xf numFmtId="0" fontId="15" fillId="6" borderId="40" xfId="0" applyFont="1" applyFill="1" applyBorder="1" applyAlignment="1">
      <alignment horizontal="center"/>
    </xf>
    <xf numFmtId="0" fontId="15" fillId="6" borderId="10" xfId="0" applyFont="1" applyFill="1" applyBorder="1" applyAlignment="1">
      <alignment horizontal="center"/>
    </xf>
    <xf numFmtId="0" fontId="15" fillId="6" borderId="41" xfId="0" applyFont="1" applyFill="1" applyBorder="1" applyAlignment="1">
      <alignment horizontal="center"/>
    </xf>
    <xf numFmtId="167" fontId="18" fillId="4" borderId="22" xfId="0" applyNumberFormat="1" applyFont="1" applyFill="1" applyBorder="1" applyAlignment="1">
      <alignment horizontal="center"/>
    </xf>
    <xf numFmtId="167" fontId="18" fillId="4" borderId="35" xfId="0" applyNumberFormat="1" applyFont="1" applyFill="1" applyBorder="1" applyAlignment="1">
      <alignment horizontal="center"/>
    </xf>
    <xf numFmtId="167" fontId="18" fillId="0" borderId="19" xfId="0" applyNumberFormat="1" applyFont="1" applyBorder="1" applyAlignment="1" applyProtection="1">
      <alignment horizontal="center"/>
      <protection locked="0"/>
    </xf>
    <xf numFmtId="167" fontId="18" fillId="0" borderId="37" xfId="0" applyNumberFormat="1" applyFont="1" applyBorder="1" applyAlignment="1" applyProtection="1">
      <alignment horizontal="center"/>
      <protection locked="0"/>
    </xf>
    <xf numFmtId="169" fontId="18" fillId="4" borderId="20" xfId="0" applyNumberFormat="1" applyFont="1" applyFill="1" applyBorder="1" applyAlignment="1">
      <alignment horizontal="center"/>
    </xf>
    <xf numFmtId="169" fontId="18" fillId="4" borderId="28" xfId="0" applyNumberFormat="1" applyFont="1" applyFill="1" applyBorder="1" applyAlignment="1">
      <alignment horizontal="center"/>
    </xf>
    <xf numFmtId="0" fontId="2" fillId="0" borderId="0" xfId="0" applyFont="1" applyAlignment="1">
      <alignment horizontal="left"/>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14" fillId="6" borderId="32" xfId="0" applyFont="1" applyFill="1" applyBorder="1" applyAlignment="1">
      <alignment horizontal="center" vertical="top" wrapText="1"/>
    </xf>
    <xf numFmtId="0" fontId="14" fillId="6" borderId="21" xfId="0" applyFont="1" applyFill="1" applyBorder="1" applyAlignment="1">
      <alignment horizontal="center" vertical="top" wrapText="1"/>
    </xf>
    <xf numFmtId="0" fontId="14" fillId="6" borderId="33" xfId="0" applyFont="1" applyFill="1" applyBorder="1" applyAlignment="1">
      <alignment horizontal="center" vertical="top" wrapText="1"/>
    </xf>
    <xf numFmtId="0" fontId="16" fillId="0" borderId="36" xfId="0" applyFont="1" applyBorder="1" applyAlignment="1">
      <alignment horizontal="left" vertical="top" wrapText="1"/>
    </xf>
    <xf numFmtId="0" fontId="16" fillId="0" borderId="27" xfId="0" applyFont="1" applyBorder="1" applyAlignment="1">
      <alignment horizontal="left" vertical="top" wrapText="1"/>
    </xf>
    <xf numFmtId="0" fontId="0" fillId="0" borderId="37" xfId="0" applyBorder="1" applyAlignment="1">
      <alignment horizontal="center" vertical="top" wrapText="1"/>
    </xf>
    <xf numFmtId="0" fontId="0" fillId="0" borderId="28" xfId="0" applyBorder="1" applyAlignment="1">
      <alignment horizontal="center" vertical="top" wrapText="1"/>
    </xf>
    <xf numFmtId="0" fontId="16" fillId="0" borderId="43" xfId="0" applyFont="1" applyBorder="1" applyAlignment="1">
      <alignment horizontal="left" vertical="top"/>
    </xf>
    <xf numFmtId="0" fontId="16" fillId="0" borderId="40" xfId="0" applyFont="1" applyBorder="1" applyAlignment="1">
      <alignment horizontal="left" vertical="top"/>
    </xf>
    <xf numFmtId="0" fontId="16" fillId="0" borderId="25" xfId="0" applyFont="1" applyBorder="1" applyAlignment="1">
      <alignment horizontal="left" vertical="top"/>
    </xf>
    <xf numFmtId="0" fontId="16" fillId="0" borderId="43" xfId="0" applyFont="1" applyBorder="1" applyAlignment="1">
      <alignment horizontal="left" vertical="top" wrapText="1"/>
    </xf>
    <xf numFmtId="0" fontId="16" fillId="0" borderId="25" xfId="0" applyFont="1" applyBorder="1" applyAlignment="1">
      <alignment horizontal="left" vertical="top" wrapText="1"/>
    </xf>
    <xf numFmtId="0" fontId="16" fillId="0" borderId="38" xfId="0" applyFont="1" applyBorder="1" applyAlignment="1">
      <alignment horizontal="left" vertical="top" wrapText="1"/>
    </xf>
    <xf numFmtId="0" fontId="16" fillId="0" borderId="78"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3" fillId="0" borderId="38"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3" fillId="0" borderId="81"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0" fillId="0" borderId="44" xfId="0" applyBorder="1" applyAlignment="1">
      <alignment horizontal="center" vertical="top" wrapText="1"/>
    </xf>
    <xf numFmtId="0" fontId="0" fillId="0" borderId="41" xfId="0" applyBorder="1" applyAlignment="1">
      <alignment horizontal="center" vertical="top" wrapText="1"/>
    </xf>
    <xf numFmtId="0" fontId="0" fillId="0" borderId="26" xfId="0" applyBorder="1" applyAlignment="1">
      <alignment horizontal="center" vertical="top" wrapText="1"/>
    </xf>
    <xf numFmtId="0" fontId="18" fillId="4" borderId="19" xfId="0" applyFont="1" applyFill="1" applyBorder="1" applyAlignment="1">
      <alignment horizontal="center"/>
    </xf>
    <xf numFmtId="167" fontId="18" fillId="4" borderId="37" xfId="0" applyNumberFormat="1" applyFont="1" applyFill="1" applyBorder="1" applyAlignment="1">
      <alignment horizontal="center"/>
    </xf>
    <xf numFmtId="166" fontId="18" fillId="0" borderId="22" xfId="0" applyNumberFormat="1" applyFont="1" applyBorder="1" applyAlignment="1" applyProtection="1">
      <alignment horizontal="center"/>
      <protection locked="0"/>
    </xf>
    <xf numFmtId="166" fontId="18" fillId="0" borderId="35" xfId="0" applyNumberFormat="1" applyFont="1" applyBorder="1" applyAlignment="1" applyProtection="1">
      <alignment horizontal="center"/>
      <protection locked="0"/>
    </xf>
    <xf numFmtId="167" fontId="18" fillId="4" borderId="38" xfId="0" applyNumberFormat="1" applyFont="1" applyFill="1" applyBorder="1" applyAlignment="1">
      <alignment horizontal="center"/>
    </xf>
    <xf numFmtId="167" fontId="18" fillId="4" borderId="39" xfId="0" applyNumberFormat="1" applyFont="1" applyFill="1" applyBorder="1" applyAlignment="1">
      <alignment horizontal="center"/>
    </xf>
    <xf numFmtId="0" fontId="13" fillId="0" borderId="0" xfId="0" applyFont="1" applyAlignment="1">
      <alignment horizontal="left" vertical="top" wrapText="1"/>
    </xf>
    <xf numFmtId="9" fontId="12" fillId="2" borderId="19" xfId="5" applyFont="1" applyFill="1" applyBorder="1" applyAlignment="1">
      <alignment horizontal="center" vertical="center"/>
    </xf>
    <xf numFmtId="0" fontId="16" fillId="0" borderId="11" xfId="0" applyFont="1" applyBorder="1" applyAlignment="1">
      <alignment horizontal="left" vertical="top" wrapText="1"/>
    </xf>
    <xf numFmtId="0" fontId="16" fillId="0" borderId="9" xfId="0" applyFont="1" applyBorder="1" applyAlignment="1">
      <alignment horizontal="left" vertical="top" wrapText="1"/>
    </xf>
    <xf numFmtId="0" fontId="29" fillId="0" borderId="0" xfId="1" applyFont="1" applyAlignment="1">
      <alignment vertical="top" wrapText="1"/>
    </xf>
    <xf numFmtId="0" fontId="3" fillId="2" borderId="45" xfId="1" applyFont="1" applyFill="1" applyBorder="1" applyAlignment="1">
      <alignment horizontal="center" vertical="center" wrapText="1"/>
    </xf>
    <xf numFmtId="0" fontId="16" fillId="0" borderId="45" xfId="1" applyFont="1" applyBorder="1" applyAlignment="1">
      <alignment horizontal="center" vertical="center" wrapText="1"/>
    </xf>
    <xf numFmtId="0" fontId="35" fillId="2" borderId="45" xfId="1" applyFont="1" applyFill="1" applyBorder="1" applyAlignment="1">
      <alignment vertical="center"/>
    </xf>
    <xf numFmtId="0" fontId="47" fillId="0" borderId="45" xfId="1" applyFont="1" applyBorder="1" applyAlignment="1">
      <alignment horizontal="center" vertical="center"/>
    </xf>
    <xf numFmtId="0" fontId="51" fillId="0" borderId="0" xfId="1" applyFont="1" applyAlignment="1">
      <alignment horizontal="left"/>
    </xf>
    <xf numFmtId="0" fontId="35" fillId="2" borderId="46" xfId="1" applyFont="1" applyFill="1" applyBorder="1" applyAlignment="1">
      <alignment horizontal="left" vertical="center"/>
    </xf>
    <xf numFmtId="0" fontId="35" fillId="2" borderId="47" xfId="1" applyFont="1" applyFill="1" applyBorder="1" applyAlignment="1">
      <alignment horizontal="left" vertical="center"/>
    </xf>
    <xf numFmtId="0" fontId="35" fillId="2" borderId="48" xfId="1" applyFont="1" applyFill="1" applyBorder="1" applyAlignment="1">
      <alignment horizontal="left" vertical="center"/>
    </xf>
    <xf numFmtId="0" fontId="29" fillId="0" borderId="45" xfId="1" quotePrefix="1" applyFont="1" applyBorder="1" applyAlignment="1">
      <alignment horizontal="left" vertical="top" wrapText="1"/>
    </xf>
    <xf numFmtId="0" fontId="29" fillId="0" borderId="45" xfId="1" applyFont="1" applyBorder="1" applyAlignment="1">
      <alignment horizontal="left" vertical="top" wrapText="1"/>
    </xf>
    <xf numFmtId="0" fontId="31" fillId="0" borderId="19" xfId="1" applyFont="1" applyBorder="1" applyAlignment="1">
      <alignment horizontal="center" vertical="center" wrapText="1"/>
    </xf>
    <xf numFmtId="0" fontId="40" fillId="16" borderId="19" xfId="1" applyFont="1" applyFill="1" applyBorder="1" applyAlignment="1">
      <alignment horizontal="left" vertical="center" wrapText="1"/>
    </xf>
    <xf numFmtId="0" fontId="31" fillId="16" borderId="19" xfId="1" applyFont="1" applyFill="1" applyBorder="1" applyAlignment="1">
      <alignment horizontal="left" vertical="center"/>
    </xf>
    <xf numFmtId="0" fontId="45" fillId="0" borderId="12" xfId="1" applyFont="1" applyBorder="1" applyAlignment="1">
      <alignment horizontal="center" vertical="center" wrapText="1"/>
    </xf>
    <xf numFmtId="0" fontId="45" fillId="0" borderId="13" xfId="1" applyFont="1" applyBorder="1" applyAlignment="1">
      <alignment horizontal="center" vertical="center" wrapText="1"/>
    </xf>
    <xf numFmtId="0" fontId="45" fillId="0" borderId="14" xfId="1" applyFont="1" applyBorder="1" applyAlignment="1">
      <alignment horizontal="center" vertical="center" wrapText="1"/>
    </xf>
    <xf numFmtId="172" fontId="41" fillId="18" borderId="60" xfId="1" applyNumberFormat="1" applyFont="1" applyFill="1" applyBorder="1" applyAlignment="1">
      <alignment horizontal="center" vertical="center" wrapText="1"/>
    </xf>
    <xf numFmtId="172" fontId="29" fillId="18" borderId="61" xfId="1" applyNumberFormat="1" applyFont="1" applyFill="1" applyBorder="1"/>
    <xf numFmtId="0" fontId="41" fillId="11" borderId="34" xfId="1" applyFont="1" applyFill="1" applyBorder="1" applyAlignment="1">
      <alignment horizontal="center" vertical="center" wrapText="1"/>
    </xf>
    <xf numFmtId="0" fontId="41" fillId="11" borderId="36" xfId="1" applyFont="1" applyFill="1" applyBorder="1" applyAlignment="1">
      <alignment horizontal="center" vertical="center" wrapText="1"/>
    </xf>
    <xf numFmtId="0" fontId="41" fillId="11" borderId="27" xfId="1" applyFont="1" applyFill="1" applyBorder="1" applyAlignment="1">
      <alignment horizontal="center" vertical="center" wrapText="1"/>
    </xf>
    <xf numFmtId="0" fontId="29" fillId="11" borderId="2" xfId="1" applyFont="1" applyFill="1" applyBorder="1" applyAlignment="1">
      <alignment horizontal="center" vertical="center" wrapText="1"/>
    </xf>
    <xf numFmtId="0" fontId="29" fillId="11" borderId="3" xfId="1" applyFont="1" applyFill="1" applyBorder="1"/>
    <xf numFmtId="0" fontId="29" fillId="11" borderId="0" xfId="1" applyFont="1" applyFill="1" applyAlignment="1">
      <alignment horizontal="center" vertical="center" wrapText="1"/>
    </xf>
    <xf numFmtId="0" fontId="29" fillId="11" borderId="5" xfId="1" applyFont="1" applyFill="1" applyBorder="1"/>
    <xf numFmtId="0" fontId="29" fillId="18" borderId="1" xfId="1" applyFont="1" applyFill="1" applyBorder="1" applyAlignment="1">
      <alignment horizontal="center" vertical="center" wrapText="1"/>
    </xf>
    <xf numFmtId="0" fontId="29" fillId="18" borderId="3" xfId="1" applyFont="1" applyFill="1" applyBorder="1" applyAlignment="1">
      <alignment horizontal="center" vertical="center" wrapText="1"/>
    </xf>
    <xf numFmtId="0" fontId="29" fillId="18" borderId="3" xfId="1" applyFont="1" applyFill="1" applyBorder="1" applyAlignment="1">
      <alignment vertical="center"/>
    </xf>
    <xf numFmtId="0" fontId="36" fillId="18" borderId="4" xfId="1" applyFont="1" applyFill="1" applyBorder="1" applyAlignment="1">
      <alignment horizontal="center" vertical="top" wrapText="1"/>
    </xf>
    <xf numFmtId="0" fontId="36" fillId="18" borderId="5" xfId="1" applyFont="1" applyFill="1" applyBorder="1" applyAlignment="1">
      <alignment horizontal="center" vertical="top" wrapText="1"/>
    </xf>
    <xf numFmtId="0" fontId="36" fillId="18" borderId="60" xfId="1" applyFont="1" applyFill="1" applyBorder="1" applyAlignment="1">
      <alignment horizontal="center" vertical="center" wrapText="1"/>
    </xf>
    <xf numFmtId="0" fontId="36" fillId="18" borderId="61" xfId="1" applyFont="1" applyFill="1" applyBorder="1" applyAlignment="1">
      <alignment vertical="center"/>
    </xf>
    <xf numFmtId="0" fontId="41" fillId="11" borderId="47" xfId="1" applyFont="1" applyFill="1" applyBorder="1" applyAlignment="1">
      <alignment horizontal="center" vertical="center" wrapText="1"/>
    </xf>
    <xf numFmtId="0" fontId="29" fillId="11" borderId="62" xfId="1" applyFont="1" applyFill="1" applyBorder="1"/>
    <xf numFmtId="172" fontId="41" fillId="18" borderId="63" xfId="1" applyNumberFormat="1" applyFont="1" applyFill="1" applyBorder="1" applyAlignment="1">
      <alignment horizontal="center" vertical="center" wrapText="1"/>
    </xf>
    <xf numFmtId="172" fontId="29" fillId="18" borderId="62" xfId="1" applyNumberFormat="1" applyFont="1" applyFill="1" applyBorder="1"/>
    <xf numFmtId="0" fontId="35" fillId="2" borderId="0" xfId="1" applyFont="1" applyFill="1" applyAlignment="1">
      <alignment horizontal="left" vertical="center"/>
    </xf>
    <xf numFmtId="0" fontId="41" fillId="0" borderId="42" xfId="1" applyFont="1" applyBorder="1" applyAlignment="1">
      <alignment horizontal="left" vertical="center" wrapText="1"/>
    </xf>
    <xf numFmtId="0" fontId="41" fillId="0" borderId="50" xfId="1" applyFont="1" applyBorder="1" applyAlignment="1">
      <alignment horizontal="left" vertical="center" wrapText="1"/>
    </xf>
    <xf numFmtId="0" fontId="41" fillId="0" borderId="51" xfId="1" applyFont="1" applyBorder="1" applyAlignment="1">
      <alignment horizontal="left" vertical="center" wrapText="1"/>
    </xf>
    <xf numFmtId="0" fontId="3" fillId="2" borderId="1" xfId="1" applyFont="1" applyFill="1" applyBorder="1" applyAlignment="1">
      <alignment horizontal="center" vertical="center"/>
    </xf>
    <xf numFmtId="0" fontId="3" fillId="2" borderId="52" xfId="1" applyFont="1" applyFill="1" applyBorder="1" applyAlignment="1">
      <alignment horizontal="center" vertical="center"/>
    </xf>
    <xf numFmtId="0" fontId="41" fillId="18" borderId="53" xfId="0" applyFont="1" applyFill="1" applyBorder="1" applyAlignment="1">
      <alignment horizontal="left" vertical="center"/>
    </xf>
    <xf numFmtId="0" fontId="41" fillId="18" borderId="54" xfId="0" applyFont="1" applyFill="1" applyBorder="1" applyAlignment="1">
      <alignment horizontal="left" vertical="center"/>
    </xf>
    <xf numFmtId="0" fontId="41" fillId="18" borderId="55" xfId="0" applyFont="1" applyFill="1" applyBorder="1" applyAlignment="1">
      <alignment horizontal="left" vertical="center"/>
    </xf>
    <xf numFmtId="0" fontId="3" fillId="2" borderId="16" xfId="1" applyFont="1" applyFill="1" applyBorder="1" applyAlignment="1">
      <alignment horizontal="center" vertical="center"/>
    </xf>
    <xf numFmtId="0" fontId="3" fillId="2" borderId="56" xfId="1" applyFont="1" applyFill="1" applyBorder="1" applyAlignment="1">
      <alignment horizontal="center" vertical="center"/>
    </xf>
    <xf numFmtId="9" fontId="58" fillId="11" borderId="43" xfId="1" applyNumberFormat="1" applyFont="1" applyFill="1" applyBorder="1" applyAlignment="1">
      <alignment horizontal="center" vertical="center"/>
    </xf>
    <xf numFmtId="9" fontId="58" fillId="11" borderId="40" xfId="1" applyNumberFormat="1" applyFont="1" applyFill="1" applyBorder="1" applyAlignment="1">
      <alignment horizontal="center" vertical="center"/>
    </xf>
    <xf numFmtId="9" fontId="58" fillId="11" borderId="66" xfId="1" applyNumberFormat="1" applyFont="1" applyFill="1" applyBorder="1" applyAlignment="1">
      <alignment horizontal="center" vertical="center"/>
    </xf>
    <xf numFmtId="0" fontId="31" fillId="11" borderId="24" xfId="1" applyFont="1" applyFill="1" applyBorder="1" applyAlignment="1">
      <alignment horizontal="center" vertical="center"/>
    </xf>
    <xf numFmtId="0" fontId="31" fillId="11" borderId="10" xfId="1" applyFont="1" applyFill="1" applyBorder="1" applyAlignment="1">
      <alignment horizontal="center" vertical="center"/>
    </xf>
    <xf numFmtId="0" fontId="31" fillId="11" borderId="67" xfId="1" applyFont="1" applyFill="1" applyBorder="1" applyAlignment="1">
      <alignment horizontal="center" vertical="center"/>
    </xf>
    <xf numFmtId="0" fontId="41" fillId="11" borderId="44" xfId="1" applyFont="1" applyFill="1" applyBorder="1" applyAlignment="1">
      <alignment horizontal="left" vertical="center" wrapText="1"/>
    </xf>
    <xf numFmtId="0" fontId="41" fillId="11" borderId="41" xfId="1" applyFont="1" applyFill="1" applyBorder="1" applyAlignment="1">
      <alignment horizontal="left" vertical="center" wrapText="1"/>
    </xf>
    <xf numFmtId="0" fontId="58" fillId="0" borderId="11" xfId="1" applyFont="1" applyBorder="1" applyAlignment="1">
      <alignment horizontal="center" vertical="center" wrapText="1"/>
    </xf>
    <xf numFmtId="0" fontId="58" fillId="0" borderId="0" xfId="1" applyFont="1" applyAlignment="1">
      <alignment horizontal="center" vertical="center" wrapText="1"/>
    </xf>
    <xf numFmtId="9" fontId="58" fillId="0" borderId="11" xfId="1" applyNumberFormat="1" applyFont="1" applyBorder="1" applyAlignment="1" applyProtection="1">
      <alignment horizontal="center" vertical="center"/>
      <protection locked="0"/>
    </xf>
    <xf numFmtId="9" fontId="58" fillId="0" borderId="0" xfId="1" applyNumberFormat="1" applyFont="1" applyAlignment="1" applyProtection="1">
      <alignment horizontal="center" vertical="center"/>
      <protection locked="0"/>
    </xf>
    <xf numFmtId="9" fontId="58" fillId="0" borderId="9" xfId="1" applyNumberFormat="1" applyFont="1" applyBorder="1" applyAlignment="1" applyProtection="1">
      <alignment horizontal="center" vertical="center"/>
      <protection locked="0"/>
    </xf>
    <xf numFmtId="9" fontId="58" fillId="11" borderId="29" xfId="1" applyNumberFormat="1" applyFont="1" applyFill="1" applyBorder="1" applyAlignment="1">
      <alignment horizontal="center" vertical="center"/>
    </xf>
    <xf numFmtId="9" fontId="58" fillId="11" borderId="25" xfId="1" applyNumberFormat="1" applyFont="1" applyFill="1" applyBorder="1" applyAlignment="1">
      <alignment horizontal="center" vertical="center"/>
    </xf>
    <xf numFmtId="0" fontId="40" fillId="11" borderId="30" xfId="1" applyFont="1" applyFill="1" applyBorder="1" applyAlignment="1">
      <alignment horizontal="center" vertical="center" wrapText="1"/>
    </xf>
    <xf numFmtId="0" fontId="40" fillId="11" borderId="10" xfId="1" applyFont="1" applyFill="1" applyBorder="1" applyAlignment="1">
      <alignment horizontal="center" vertical="center" wrapText="1"/>
    </xf>
    <xf numFmtId="0" fontId="40" fillId="11" borderId="15" xfId="1" applyFont="1" applyFill="1" applyBorder="1" applyAlignment="1">
      <alignment horizontal="center" vertical="center" wrapText="1"/>
    </xf>
    <xf numFmtId="0" fontId="41" fillId="11" borderId="31" xfId="1" applyFont="1" applyFill="1" applyBorder="1" applyAlignment="1">
      <alignment horizontal="left" vertical="center" wrapText="1"/>
    </xf>
    <xf numFmtId="0" fontId="41" fillId="11" borderId="26" xfId="1" applyFont="1" applyFill="1" applyBorder="1" applyAlignment="1">
      <alignment horizontal="left" vertical="center" wrapText="1"/>
    </xf>
    <xf numFmtId="9" fontId="58" fillId="11" borderId="70" xfId="1" applyNumberFormat="1" applyFont="1" applyFill="1" applyBorder="1" applyAlignment="1">
      <alignment horizontal="center" vertical="center"/>
    </xf>
    <xf numFmtId="9" fontId="58" fillId="11" borderId="72" xfId="1" applyNumberFormat="1" applyFont="1" applyFill="1" applyBorder="1" applyAlignment="1">
      <alignment horizontal="center" vertical="center"/>
    </xf>
    <xf numFmtId="0" fontId="3" fillId="7" borderId="71" xfId="1" applyFont="1" applyFill="1" applyBorder="1" applyAlignment="1">
      <alignment horizontal="center" vertical="center" wrapText="1"/>
    </xf>
    <xf numFmtId="0" fontId="3" fillId="2" borderId="54" xfId="1" applyFont="1" applyFill="1" applyBorder="1"/>
    <xf numFmtId="2" fontId="3" fillId="7" borderId="54" xfId="1" applyNumberFormat="1" applyFont="1" applyFill="1" applyBorder="1" applyAlignment="1">
      <alignment horizontal="center" vertical="center" wrapText="1"/>
    </xf>
    <xf numFmtId="0" fontId="3" fillId="2" borderId="55" xfId="1" applyFont="1" applyFill="1" applyBorder="1"/>
    <xf numFmtId="0" fontId="3" fillId="7" borderId="64" xfId="1" applyFont="1" applyFill="1" applyBorder="1" applyAlignment="1">
      <alignment horizontal="center" vertical="center" wrapText="1"/>
    </xf>
    <xf numFmtId="0" fontId="3" fillId="2" borderId="58" xfId="1" applyFont="1" applyFill="1" applyBorder="1"/>
    <xf numFmtId="0" fontId="29" fillId="0" borderId="58" xfId="1" applyFont="1" applyBorder="1" applyAlignment="1" applyProtection="1">
      <alignment horizontal="center" vertical="center" wrapText="1"/>
      <protection locked="0"/>
    </xf>
    <xf numFmtId="0" fontId="29" fillId="0" borderId="58" xfId="1" applyFont="1" applyBorder="1" applyProtection="1">
      <protection locked="0"/>
    </xf>
    <xf numFmtId="0" fontId="29" fillId="0" borderId="59" xfId="1" applyFont="1" applyBorder="1" applyProtection="1">
      <protection locked="0"/>
    </xf>
  </cellXfs>
  <cellStyles count="6">
    <cellStyle name="Currency 2" xfId="2" xr:uid="{DA705B08-3142-4C23-BB26-85FCC7B422F7}"/>
    <cellStyle name="Hyperlink" xfId="4" builtinId="8"/>
    <cellStyle name="Normal" xfId="0" builtinId="0"/>
    <cellStyle name="Normal 2" xfId="1" xr:uid="{B8BA2973-F136-461B-9F32-EBF2924C5C5D}"/>
    <cellStyle name="Percent" xfId="5" builtinId="5"/>
    <cellStyle name="Percent 2" xfId="3" xr:uid="{7988D8A9-9AA0-4ABC-8E7B-3DD053AB6AB6}"/>
  </cellStyles>
  <dxfs count="12">
    <dxf>
      <fill>
        <patternFill>
          <bgColor rgb="FFFF0000"/>
        </patternFill>
      </fill>
    </dxf>
    <dxf>
      <fill>
        <patternFill>
          <bgColor rgb="FFFF0000"/>
        </patternFill>
      </fill>
    </dxf>
    <dxf>
      <fill>
        <patternFill>
          <bgColor rgb="FFFF0000"/>
        </patternFill>
      </fill>
    </dxf>
    <dxf>
      <font>
        <b val="0"/>
        <i val="0"/>
        <strike val="0"/>
        <color theme="0"/>
      </font>
      <numFmt numFmtId="30" formatCode="@"/>
      <fill>
        <patternFill>
          <bgColor rgb="FF258383"/>
        </patternFill>
      </fill>
      <border>
        <left style="thin">
          <color rgb="FF705308"/>
        </left>
        <right style="thin">
          <color rgb="FF705308"/>
        </right>
        <top style="thin">
          <color rgb="FF705308"/>
        </top>
        <bottom style="thin">
          <color rgb="FF705308"/>
        </bottom>
        <vertical/>
        <horizontal/>
      </border>
    </dxf>
    <dxf>
      <fill>
        <patternFill>
          <bgColor rgb="FFFF0000"/>
        </patternFill>
      </fill>
    </dxf>
    <dxf>
      <font>
        <b val="0"/>
        <i val="0"/>
        <strike val="0"/>
        <condense val="0"/>
        <extend val="0"/>
        <outline val="0"/>
        <shadow val="0"/>
        <u val="none"/>
        <vertAlign val="baseline"/>
        <sz val="10"/>
        <color theme="1"/>
        <name val="Roboto Medium"/>
        <scheme val="none"/>
      </font>
      <numFmt numFmtId="164" formatCode="#,##0\ &quot;mins&quot;"/>
      <fill>
        <patternFill patternType="solid">
          <fgColor indexed="64"/>
          <bgColor theme="7" tint="0.79998168889431442"/>
        </patternFill>
      </fill>
      <alignment horizontal="right" vertical="bottom" textRotation="0" wrapText="0" indent="0" justifyLastLine="0" shrinkToFit="0" readingOrder="0"/>
      <border diagonalUp="0" diagonalDown="0">
        <right style="thin">
          <color indexed="64"/>
        </right>
      </border>
      <protection locked="1" hidden="0"/>
    </dxf>
    <dxf>
      <font>
        <b val="0"/>
        <i val="0"/>
        <strike val="0"/>
        <condense val="0"/>
        <extend val="0"/>
        <outline val="0"/>
        <shadow val="0"/>
        <u val="none"/>
        <vertAlign val="baseline"/>
        <sz val="10"/>
        <color theme="1"/>
        <name val="Roboto Medium"/>
        <scheme val="none"/>
      </font>
      <numFmt numFmtId="164" formatCode="#,##0\ &quot;mins&quot;"/>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Roboto Medium"/>
        <scheme val="none"/>
      </font>
      <numFmt numFmtId="164" formatCode="#,##0\ &quot;mins&quot;"/>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Roboto Medium"/>
        <scheme val="none"/>
      </font>
      <alignment horizontal="left" vertical="top" textRotation="0" wrapText="0" indent="0" justifyLastLine="0" shrinkToFit="0" readingOrder="0"/>
      <protection locked="0" hidden="0"/>
    </dxf>
    <dxf>
      <border outline="0">
        <left style="medium">
          <color indexed="64"/>
        </left>
        <right style="medium">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0"/>
        <name val="Roboto Medium"/>
        <scheme val="none"/>
      </font>
      <fill>
        <patternFill patternType="solid">
          <fgColor indexed="64"/>
          <bgColor rgb="FF27999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83C8DB"/>
      <color rgb="FF94E2EC"/>
      <color rgb="FF28CACE"/>
      <color rgb="FF5EDDE0"/>
      <color rgb="FF2FC9D5"/>
      <color rgb="FF22AABC"/>
      <color rgb="FF23B3B7"/>
      <color rgb="FF5CD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1212850</xdr:colOff>
          <xdr:row>38</xdr:row>
          <xdr:rowOff>82550</xdr:rowOff>
        </xdr:from>
        <xdr:to>
          <xdr:col>6</xdr:col>
          <xdr:colOff>190500</xdr:colOff>
          <xdr:row>39</xdr:row>
          <xdr:rowOff>88900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27</xdr:row>
          <xdr:rowOff>82550</xdr:rowOff>
        </xdr:from>
        <xdr:to>
          <xdr:col>6</xdr:col>
          <xdr:colOff>190500</xdr:colOff>
          <xdr:row>29</xdr:row>
          <xdr:rowOff>69850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30</xdr:row>
          <xdr:rowOff>25400</xdr:rowOff>
        </xdr:from>
        <xdr:to>
          <xdr:col>6</xdr:col>
          <xdr:colOff>190500</xdr:colOff>
          <xdr:row>31</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36</xdr:row>
          <xdr:rowOff>82550</xdr:rowOff>
        </xdr:from>
        <xdr:to>
          <xdr:col>6</xdr:col>
          <xdr:colOff>190500</xdr:colOff>
          <xdr:row>37</xdr:row>
          <xdr:rowOff>260350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34</xdr:row>
          <xdr:rowOff>25400</xdr:rowOff>
        </xdr:from>
        <xdr:to>
          <xdr:col>6</xdr:col>
          <xdr:colOff>190500</xdr:colOff>
          <xdr:row>35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32</xdr:row>
          <xdr:rowOff>38100</xdr:rowOff>
        </xdr:from>
        <xdr:to>
          <xdr:col>6</xdr:col>
          <xdr:colOff>190500</xdr:colOff>
          <xdr:row>33</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7</xdr:row>
      <xdr:rowOff>127000</xdr:rowOff>
    </xdr:from>
    <xdr:to>
      <xdr:col>1</xdr:col>
      <xdr:colOff>7725802</xdr:colOff>
      <xdr:row>37</xdr:row>
      <xdr:rowOff>607</xdr:rowOff>
    </xdr:to>
    <xdr:pic>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
        <a:stretch>
          <a:fillRect/>
        </a:stretch>
      </xdr:blipFill>
      <xdr:spPr>
        <a:xfrm>
          <a:off x="19051" y="1257300"/>
          <a:ext cx="7702668" cy="5393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ne.ncss.gov.sg/amg/VWO/VWO%20Development/Digitalisation%20Plan/Community%20Capability%20Trust/OSG%20Application%20Form/00%20Live%20OSG%20Forms/TNG_IT%20Solution_Annex_B.xlsx" TargetMode="External"/><Relationship Id="rId1" Type="http://schemas.openxmlformats.org/officeDocument/2006/relationships/externalLinkPath" Target="https://one.ncss.gov.sg/amg/VWO/VWO%20Development/Digitalisation%20Plan/Community%20Capability%20Trust/OSG%20Application%20Form/00%20Live%20OSG%20Forms/TNG_IT%20Solution_Annex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t A Summary of Quotations"/>
      <sheetName val="Part B Vendor Eval Matrix"/>
      <sheetName val="Vendor Eval Matrix"/>
    </sheetNames>
    <sheetDataSet>
      <sheetData sheetId="0">
        <row r="5">
          <cell r="B5" t="str">
            <v>SSA</v>
          </cell>
          <cell r="C5" t="str">
            <v>IT Solution</v>
          </cell>
        </row>
        <row r="6">
          <cell r="B6" t="str">
            <v>[ Name of SSA ]</v>
          </cell>
          <cell r="C6" t="str">
            <v>[ Name of IT Solution ]</v>
          </cell>
        </row>
        <row r="12">
          <cell r="C12" t="str">
            <v>[Vendor 1]</v>
          </cell>
          <cell r="D12" t="str">
            <v>[ Vendor 2 ]</v>
          </cell>
          <cell r="E12" t="str">
            <v>[ Vendor 3 ]</v>
          </cell>
        </row>
        <row r="13">
          <cell r="C13" t="str">
            <v>Lowest Quote</v>
          </cell>
          <cell r="D13" t="str">
            <v>Preferred Vendor</v>
          </cell>
          <cell r="E13"/>
        </row>
        <row r="37">
          <cell r="C37">
            <v>100000</v>
          </cell>
          <cell r="D37">
            <v>300000</v>
          </cell>
          <cell r="E37">
            <v>200000</v>
          </cell>
        </row>
      </sheetData>
      <sheetData sheetId="1">
        <row r="1">
          <cell r="B1" t="str">
            <v>PART B: VENDOR EVALUATION MATRIX</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9A97B6-D3B2-4F46-92AA-8BDEEAF3DA3B}" name="Table1" displayName="Table1" ref="B5:E21" totalsRowShown="0" headerRowDxfId="11" headerRowBorderDxfId="10" tableBorderDxfId="9">
  <tableColumns count="4">
    <tableColumn id="1" xr3:uid="{216BAA27-B9A3-419D-BB6F-02EFEBBA93E7}" name="Work Processes" dataDxfId="8"/>
    <tableColumn id="2" xr3:uid="{55767889-4500-478C-BEBE-A9A0153CD114}" name="Time Taken _x000a_Before Project _x000a_Per Month_x000a_(in mins)" dataDxfId="7"/>
    <tableColumn id="3" xr3:uid="{39764ECC-8669-4C64-A45E-A9CA899F2A18}" name="Time Taken _x000a_After Project_x000a_Per Month_x000a_(in mins)" dataDxfId="6"/>
    <tableColumn id="4" xr3:uid="{A45F3D43-4D42-46A2-A8DE-795DE54A4E67}" name="Time Saved _x000a_Per Month _x000a_(in mins)" dataDxfId="5">
      <calculatedColumnFormula>C6-D6</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ss.gov.sg/our-initiatives/tech-and-go/resources/templates" TargetMode="External"/><Relationship Id="rId1" Type="http://schemas.openxmlformats.org/officeDocument/2006/relationships/hyperlink" Target="https://go.gov.sg/tng-vendor-quotation-template-go-grow-digi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291C1-4989-4AF8-B14A-2535C24AC367}">
  <sheetPr>
    <tabColor rgb="FFFF0000"/>
  </sheetPr>
  <dimension ref="B1:C27"/>
  <sheetViews>
    <sheetView showGridLines="0" tabSelected="1" zoomScale="85" zoomScaleNormal="85" workbookViewId="0">
      <selection activeCell="C22" sqref="C22"/>
    </sheetView>
  </sheetViews>
  <sheetFormatPr defaultRowHeight="14.5" x14ac:dyDescent="0.35"/>
  <cols>
    <col min="1" max="1" width="1.90625" style="3" customWidth="1"/>
    <col min="2" max="2" width="4" style="3" customWidth="1"/>
    <col min="3" max="3" width="89.453125" style="3" customWidth="1"/>
    <col min="4" max="6" width="8.7265625" style="3"/>
    <col min="7" max="7" width="8.54296875" style="3" customWidth="1"/>
    <col min="8" max="16384" width="8.7265625" style="3"/>
  </cols>
  <sheetData>
    <row r="1" spans="2:3" ht="9.5" customHeight="1" x14ac:dyDescent="0.35"/>
    <row r="2" spans="2:3" ht="26" x14ac:dyDescent="0.35">
      <c r="B2" s="106" t="s">
        <v>123</v>
      </c>
    </row>
    <row r="3" spans="2:3" x14ac:dyDescent="0.35">
      <c r="B3" s="138" t="s">
        <v>152</v>
      </c>
      <c r="C3" s="138"/>
    </row>
    <row r="4" spans="2:3" ht="12.5" customHeight="1" x14ac:dyDescent="0.35"/>
    <row r="5" spans="2:3" ht="28.25" customHeight="1" thickBot="1" x14ac:dyDescent="0.4">
      <c r="B5" s="106" t="s">
        <v>130</v>
      </c>
    </row>
    <row r="6" spans="2:3" ht="15" thickBot="1" x14ac:dyDescent="0.4">
      <c r="B6" s="128" t="s">
        <v>133</v>
      </c>
      <c r="C6" s="129" t="s">
        <v>131</v>
      </c>
    </row>
    <row r="7" spans="2:3" x14ac:dyDescent="0.35">
      <c r="B7" s="148">
        <v>1</v>
      </c>
      <c r="C7" s="133" t="s">
        <v>150</v>
      </c>
    </row>
    <row r="8" spans="2:3" x14ac:dyDescent="0.35">
      <c r="B8" s="149">
        <v>2</v>
      </c>
      <c r="C8" s="130" t="s">
        <v>132</v>
      </c>
    </row>
    <row r="9" spans="2:3" ht="42" customHeight="1" x14ac:dyDescent="0.35">
      <c r="B9" s="146">
        <v>3</v>
      </c>
      <c r="C9" s="131" t="s">
        <v>147</v>
      </c>
    </row>
    <row r="10" spans="2:3" ht="29.5" thickBot="1" x14ac:dyDescent="0.4">
      <c r="B10" s="147">
        <v>4</v>
      </c>
      <c r="C10" s="132" t="s">
        <v>138</v>
      </c>
    </row>
    <row r="11" spans="2:3" ht="13" customHeight="1" x14ac:dyDescent="0.35"/>
    <row r="12" spans="2:3" ht="27" customHeight="1" thickBot="1" x14ac:dyDescent="0.4">
      <c r="B12" s="106" t="s">
        <v>134</v>
      </c>
    </row>
    <row r="13" spans="2:3" x14ac:dyDescent="0.35">
      <c r="B13" s="96"/>
      <c r="C13" s="139" t="s">
        <v>135</v>
      </c>
    </row>
    <row r="14" spans="2:3" x14ac:dyDescent="0.35">
      <c r="B14" s="146">
        <v>1</v>
      </c>
      <c r="C14" s="140" t="s">
        <v>115</v>
      </c>
    </row>
    <row r="15" spans="2:3" x14ac:dyDescent="0.35">
      <c r="B15" s="141" t="s">
        <v>109</v>
      </c>
      <c r="C15" s="142" t="s">
        <v>151</v>
      </c>
    </row>
    <row r="16" spans="2:3" x14ac:dyDescent="0.35">
      <c r="B16" s="141" t="s">
        <v>111</v>
      </c>
      <c r="C16" s="142" t="s">
        <v>139</v>
      </c>
    </row>
    <row r="17" spans="2:3" x14ac:dyDescent="0.35">
      <c r="B17" s="141" t="s">
        <v>112</v>
      </c>
      <c r="C17" s="142" t="s">
        <v>140</v>
      </c>
    </row>
    <row r="18" spans="2:3" x14ac:dyDescent="0.35">
      <c r="B18" s="141" t="s">
        <v>114</v>
      </c>
      <c r="C18" s="142" t="s">
        <v>148</v>
      </c>
    </row>
    <row r="19" spans="2:3" x14ac:dyDescent="0.35">
      <c r="B19" s="146">
        <v>2</v>
      </c>
      <c r="C19" s="140" t="s">
        <v>108</v>
      </c>
    </row>
    <row r="20" spans="2:3" x14ac:dyDescent="0.35">
      <c r="B20" s="141" t="s">
        <v>109</v>
      </c>
      <c r="C20" s="142" t="s">
        <v>110</v>
      </c>
    </row>
    <row r="21" spans="2:3" x14ac:dyDescent="0.35">
      <c r="B21" s="141" t="s">
        <v>111</v>
      </c>
      <c r="C21" s="100" t="s">
        <v>174</v>
      </c>
    </row>
    <row r="22" spans="2:3" x14ac:dyDescent="0.35">
      <c r="B22" s="141" t="s">
        <v>112</v>
      </c>
      <c r="C22" s="142" t="s">
        <v>113</v>
      </c>
    </row>
    <row r="23" spans="2:3" x14ac:dyDescent="0.35">
      <c r="B23" s="141" t="s">
        <v>114</v>
      </c>
      <c r="C23" s="143" t="s">
        <v>141</v>
      </c>
    </row>
    <row r="24" spans="2:3" ht="31.75" customHeight="1" thickBot="1" x14ac:dyDescent="0.4">
      <c r="B24" s="147">
        <v>3</v>
      </c>
      <c r="C24" s="132" t="s">
        <v>138</v>
      </c>
    </row>
    <row r="25" spans="2:3" x14ac:dyDescent="0.35">
      <c r="B25" s="144"/>
    </row>
    <row r="26" spans="2:3" x14ac:dyDescent="0.35">
      <c r="B26" s="144"/>
    </row>
    <row r="27" spans="2:3" x14ac:dyDescent="0.35">
      <c r="B27" s="144"/>
    </row>
  </sheetData>
  <hyperlinks>
    <hyperlink ref="C23" r:id="rId1" display="1 vendor-endorsed Cost Breakdown template for each vendor quotation " xr:uid="{E96A6869-C515-479F-BF21-8F9D8D5388FE}"/>
    <hyperlink ref="C9" r:id="rId2" display="Submit vendor-endorsed Cost Breakdown Template" xr:uid="{2406419F-0073-4187-83CE-AE30B97A5BD5}"/>
  </hyperlinks>
  <pageMargins left="0.7" right="0.7" top="0.75" bottom="0.75" header="0.3" footer="0.3"/>
  <pageSetup paperSize="9" scale="6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2C3D-85B4-4725-AF55-E331B0254231}">
  <dimension ref="B1:D17"/>
  <sheetViews>
    <sheetView zoomScaleNormal="100" zoomScaleSheetLayoutView="85" workbookViewId="0"/>
  </sheetViews>
  <sheetFormatPr defaultRowHeight="14.5" x14ac:dyDescent="0.35"/>
  <cols>
    <col min="1" max="1" width="2.54296875" customWidth="1"/>
    <col min="2" max="2" width="3.90625" style="3" customWidth="1"/>
    <col min="3" max="3" width="68.08984375" style="1" customWidth="1"/>
    <col min="4" max="4" width="72.453125" style="98" customWidth="1"/>
  </cols>
  <sheetData>
    <row r="1" spans="2:4" ht="26" x14ac:dyDescent="0.35">
      <c r="B1" s="106" t="s">
        <v>129</v>
      </c>
    </row>
    <row r="2" spans="2:4" ht="11.5" customHeight="1" thickBot="1" x14ac:dyDescent="0.4"/>
    <row r="3" spans="2:4" x14ac:dyDescent="0.35">
      <c r="B3" s="96"/>
      <c r="C3" s="97"/>
      <c r="D3" s="99" t="s">
        <v>117</v>
      </c>
    </row>
    <row r="4" spans="2:4" x14ac:dyDescent="0.35">
      <c r="B4" s="136">
        <v>1</v>
      </c>
      <c r="C4" s="95" t="s">
        <v>142</v>
      </c>
      <c r="D4" s="100"/>
    </row>
    <row r="5" spans="2:4" ht="7.5" customHeight="1" x14ac:dyDescent="0.35">
      <c r="B5" s="137"/>
      <c r="C5" s="108"/>
      <c r="D5" s="109"/>
    </row>
    <row r="6" spans="2:4" ht="58" x14ac:dyDescent="0.35">
      <c r="B6" s="136">
        <v>2</v>
      </c>
      <c r="C6" s="95" t="s">
        <v>143</v>
      </c>
      <c r="D6" s="134" t="s">
        <v>124</v>
      </c>
    </row>
    <row r="7" spans="2:4" ht="7.5" customHeight="1" x14ac:dyDescent="0.35">
      <c r="B7" s="137"/>
      <c r="C7" s="108"/>
      <c r="D7" s="109"/>
    </row>
    <row r="8" spans="2:4" x14ac:dyDescent="0.35">
      <c r="B8" s="136">
        <v>3</v>
      </c>
      <c r="C8" s="95" t="s">
        <v>149</v>
      </c>
      <c r="D8" s="100"/>
    </row>
    <row r="9" spans="2:4" x14ac:dyDescent="0.35">
      <c r="B9" s="136" t="s">
        <v>109</v>
      </c>
      <c r="C9" s="94" t="s">
        <v>1</v>
      </c>
      <c r="D9" s="145"/>
    </row>
    <row r="10" spans="2:4" ht="7.5" customHeight="1" x14ac:dyDescent="0.35">
      <c r="B10" s="137"/>
      <c r="C10" s="108"/>
      <c r="D10" s="109"/>
    </row>
    <row r="11" spans="2:4" x14ac:dyDescent="0.35">
      <c r="B11" s="136">
        <v>4</v>
      </c>
      <c r="C11" s="95" t="s">
        <v>146</v>
      </c>
      <c r="D11" s="100"/>
    </row>
    <row r="12" spans="2:4" ht="29" x14ac:dyDescent="0.35">
      <c r="B12" s="136"/>
      <c r="C12" s="94" t="s">
        <v>116</v>
      </c>
      <c r="D12" s="100"/>
    </row>
    <row r="13" spans="2:4" ht="15.5" customHeight="1" x14ac:dyDescent="0.35">
      <c r="B13" s="137"/>
      <c r="C13" s="108"/>
      <c r="D13" s="109"/>
    </row>
    <row r="14" spans="2:4" ht="29.65" customHeight="1" x14ac:dyDescent="0.35">
      <c r="B14" s="136">
        <v>5</v>
      </c>
      <c r="C14" s="95" t="s">
        <v>153</v>
      </c>
      <c r="D14" s="100"/>
    </row>
    <row r="15" spans="2:4" ht="15.5" customHeight="1" x14ac:dyDescent="0.35">
      <c r="B15" s="137"/>
      <c r="C15" s="108"/>
      <c r="D15" s="109"/>
    </row>
    <row r="16" spans="2:4" ht="43.5" x14ac:dyDescent="0.35">
      <c r="B16" s="136">
        <v>6</v>
      </c>
      <c r="C16" s="135" t="s">
        <v>154</v>
      </c>
      <c r="D16" s="100"/>
    </row>
    <row r="17" spans="2:4" ht="15" thickBot="1" x14ac:dyDescent="0.4">
      <c r="B17" s="110"/>
      <c r="C17" s="111"/>
      <c r="D17" s="112"/>
    </row>
  </sheetData>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0B7B90F-27DC-4A5D-A911-6BCCC08BE8AA}">
          <x14:formula1>
            <xm:f>'Ref '!$B$2:$B$4</xm:f>
          </x14:formula1>
          <xm:sqref>D17 D15 D11 D13</xm:sqref>
        </x14:dataValidation>
        <x14:dataValidation type="list" allowBlank="1" showInputMessage="1" showErrorMessage="1" xr:uid="{AF3D83D4-80AE-427D-9024-2BD3ADAB3AA3}">
          <x14:formula1>
            <xm:f>'Ref '!$A$2:$A$3</xm:f>
          </x14:formula1>
          <xm:sqref>D8 D16 D14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1B2C-C546-43FA-A34A-9E4BE6D4ED0D}">
  <sheetPr>
    <pageSetUpPr autoPageBreaks="0"/>
  </sheetPr>
  <dimension ref="B1:R64"/>
  <sheetViews>
    <sheetView showGridLines="0" zoomScale="62" zoomScaleNormal="62" zoomScaleSheetLayoutView="32" workbookViewId="0">
      <selection activeCell="AF9" sqref="AF9"/>
    </sheetView>
  </sheetViews>
  <sheetFormatPr defaultRowHeight="14.5" x14ac:dyDescent="0.35"/>
  <cols>
    <col min="1" max="1" width="2.36328125" customWidth="1"/>
    <col min="2" max="2" width="47.6328125" customWidth="1"/>
    <col min="3" max="5" width="36.453125" customWidth="1"/>
    <col min="6" max="6" width="2.6328125" customWidth="1"/>
    <col min="18" max="18" width="8.7265625" customWidth="1"/>
  </cols>
  <sheetData>
    <row r="1" spans="2:18" ht="26" x14ac:dyDescent="0.35">
      <c r="B1" s="106" t="s">
        <v>137</v>
      </c>
    </row>
    <row r="2" spans="2:18" ht="13.25" customHeight="1" thickBot="1" x14ac:dyDescent="0.45">
      <c r="B2" s="197"/>
      <c r="C2" s="197"/>
    </row>
    <row r="3" spans="2:18" ht="34" customHeight="1" thickBot="1" x14ac:dyDescent="0.4">
      <c r="B3" s="150" t="s">
        <v>8</v>
      </c>
      <c r="C3" s="151"/>
      <c r="D3" s="151"/>
      <c r="E3" s="152"/>
      <c r="G3" s="198" t="s">
        <v>7</v>
      </c>
      <c r="H3" s="199"/>
      <c r="I3" s="199"/>
      <c r="J3" s="199"/>
      <c r="K3" s="199"/>
      <c r="L3" s="199"/>
      <c r="M3" s="199"/>
      <c r="N3" s="199"/>
      <c r="O3" s="199"/>
      <c r="P3" s="199"/>
      <c r="Q3" s="199"/>
      <c r="R3" s="199"/>
    </row>
    <row r="4" spans="2:18" ht="159" customHeight="1" x14ac:dyDescent="0.35">
      <c r="B4" s="231" t="s">
        <v>166</v>
      </c>
      <c r="C4" s="232"/>
      <c r="D4" s="232"/>
      <c r="E4" s="233"/>
      <c r="G4" s="200" t="s">
        <v>172</v>
      </c>
      <c r="H4" s="201"/>
      <c r="I4" s="201"/>
      <c r="J4" s="201"/>
      <c r="K4" s="201"/>
      <c r="L4" s="201"/>
      <c r="M4" s="201"/>
      <c r="N4" s="201"/>
      <c r="O4" s="201"/>
      <c r="P4" s="201"/>
      <c r="Q4" s="201"/>
      <c r="R4" s="202"/>
    </row>
    <row r="5" spans="2:18" ht="63.9" customHeight="1" x14ac:dyDescent="0.35">
      <c r="B5" s="161" t="s">
        <v>9</v>
      </c>
      <c r="C5" s="157" t="s">
        <v>10</v>
      </c>
      <c r="D5" s="157" t="s">
        <v>11</v>
      </c>
      <c r="E5" s="162" t="s">
        <v>12</v>
      </c>
      <c r="G5" s="203"/>
      <c r="H5" s="204"/>
      <c r="I5" s="204"/>
      <c r="J5" s="204"/>
      <c r="K5" s="204"/>
      <c r="L5" s="204"/>
      <c r="M5" s="204"/>
      <c r="N5" s="204"/>
      <c r="O5" s="204"/>
      <c r="P5" s="204"/>
      <c r="Q5" s="204"/>
      <c r="R5" s="205"/>
    </row>
    <row r="6" spans="2:18" ht="19.25" customHeight="1" x14ac:dyDescent="0.35">
      <c r="B6" s="153" t="s">
        <v>13</v>
      </c>
      <c r="C6" s="163"/>
      <c r="D6" s="163"/>
      <c r="E6" s="164" t="s">
        <v>14</v>
      </c>
      <c r="G6" s="203"/>
      <c r="H6" s="204"/>
      <c r="I6" s="204"/>
      <c r="J6" s="204"/>
      <c r="K6" s="204"/>
      <c r="L6" s="204"/>
      <c r="M6" s="204"/>
      <c r="N6" s="204"/>
      <c r="O6" s="204"/>
      <c r="P6" s="204"/>
      <c r="Q6" s="204"/>
      <c r="R6" s="205"/>
    </row>
    <row r="7" spans="2:18" ht="16.5" customHeight="1" x14ac:dyDescent="0.35">
      <c r="B7" s="154"/>
      <c r="C7" s="165" t="s">
        <v>15</v>
      </c>
      <c r="D7" s="165"/>
      <c r="E7" s="166"/>
      <c r="G7" s="203"/>
      <c r="H7" s="204"/>
      <c r="I7" s="204"/>
      <c r="J7" s="204"/>
      <c r="K7" s="204"/>
      <c r="L7" s="204"/>
      <c r="M7" s="204"/>
      <c r="N7" s="204"/>
      <c r="O7" s="204"/>
      <c r="P7" s="204"/>
      <c r="Q7" s="204"/>
      <c r="R7" s="205"/>
    </row>
    <row r="8" spans="2:18" ht="15" customHeight="1" x14ac:dyDescent="0.35">
      <c r="B8" s="155" t="s">
        <v>16</v>
      </c>
      <c r="C8" s="167">
        <v>1000</v>
      </c>
      <c r="D8" s="167">
        <v>200</v>
      </c>
      <c r="E8" s="168">
        <f t="shared" ref="E8:E10" si="0">C8-D8</f>
        <v>800</v>
      </c>
      <c r="G8" s="203"/>
      <c r="H8" s="204"/>
      <c r="I8" s="204"/>
      <c r="J8" s="204"/>
      <c r="K8" s="204"/>
      <c r="L8" s="204"/>
      <c r="M8" s="204"/>
      <c r="N8" s="204"/>
      <c r="O8" s="204"/>
      <c r="P8" s="204"/>
      <c r="Q8" s="204"/>
      <c r="R8" s="205"/>
    </row>
    <row r="9" spans="2:18" ht="50" customHeight="1" thickBot="1" x14ac:dyDescent="0.4">
      <c r="B9" s="155" t="s">
        <v>17</v>
      </c>
      <c r="C9" s="167">
        <v>800</v>
      </c>
      <c r="D9" s="167">
        <v>50</v>
      </c>
      <c r="E9" s="168">
        <f t="shared" si="0"/>
        <v>750</v>
      </c>
      <c r="G9" s="206"/>
      <c r="H9" s="207"/>
      <c r="I9" s="207"/>
      <c r="J9" s="207"/>
      <c r="K9" s="207"/>
      <c r="L9" s="207"/>
      <c r="M9" s="207"/>
      <c r="N9" s="207"/>
      <c r="O9" s="207"/>
      <c r="P9" s="207"/>
      <c r="Q9" s="207"/>
      <c r="R9" s="208"/>
    </row>
    <row r="10" spans="2:18" ht="50" customHeight="1" x14ac:dyDescent="0.35">
      <c r="B10" s="155" t="s">
        <v>18</v>
      </c>
      <c r="C10" s="167">
        <v>2500</v>
      </c>
      <c r="D10" s="167">
        <v>400</v>
      </c>
      <c r="E10" s="168">
        <f t="shared" si="0"/>
        <v>2100</v>
      </c>
    </row>
    <row r="11" spans="2:18" ht="17" customHeight="1" x14ac:dyDescent="0.35">
      <c r="B11" s="156"/>
      <c r="C11" s="169" t="s">
        <v>19</v>
      </c>
      <c r="D11" s="170"/>
      <c r="E11" s="171"/>
    </row>
    <row r="12" spans="2:18" ht="47.25" customHeight="1" x14ac:dyDescent="0.35">
      <c r="B12" s="175"/>
      <c r="C12" s="176">
        <v>0</v>
      </c>
      <c r="D12" s="176">
        <v>0</v>
      </c>
      <c r="E12" s="172">
        <f>C12-D12</f>
        <v>0</v>
      </c>
    </row>
    <row r="13" spans="2:18" ht="50" customHeight="1" x14ac:dyDescent="0.35">
      <c r="B13" s="175"/>
      <c r="C13" s="176">
        <v>0</v>
      </c>
      <c r="D13" s="176">
        <v>0</v>
      </c>
      <c r="E13" s="172">
        <f t="shared" ref="E13:E21" si="1">C13-D13</f>
        <v>0</v>
      </c>
    </row>
    <row r="14" spans="2:18" ht="50" customHeight="1" x14ac:dyDescent="0.35">
      <c r="B14" s="175"/>
      <c r="C14" s="176">
        <v>0</v>
      </c>
      <c r="D14" s="176">
        <v>0</v>
      </c>
      <c r="E14" s="172">
        <f t="shared" si="1"/>
        <v>0</v>
      </c>
    </row>
    <row r="15" spans="2:18" ht="50" customHeight="1" x14ac:dyDescent="0.35">
      <c r="B15" s="175"/>
      <c r="C15" s="176">
        <v>0</v>
      </c>
      <c r="D15" s="176">
        <v>0</v>
      </c>
      <c r="E15" s="172">
        <f t="shared" si="1"/>
        <v>0</v>
      </c>
    </row>
    <row r="16" spans="2:18" ht="50" customHeight="1" x14ac:dyDescent="0.35">
      <c r="B16" s="175"/>
      <c r="C16" s="176">
        <v>0</v>
      </c>
      <c r="D16" s="176">
        <v>0</v>
      </c>
      <c r="E16" s="172">
        <f t="shared" si="1"/>
        <v>0</v>
      </c>
    </row>
    <row r="17" spans="2:5" ht="50" customHeight="1" x14ac:dyDescent="0.35">
      <c r="B17" s="175"/>
      <c r="C17" s="176">
        <v>0</v>
      </c>
      <c r="D17" s="176">
        <v>0</v>
      </c>
      <c r="E17" s="172">
        <f t="shared" si="1"/>
        <v>0</v>
      </c>
    </row>
    <row r="18" spans="2:5" ht="50" customHeight="1" x14ac:dyDescent="0.35">
      <c r="B18" s="175"/>
      <c r="C18" s="176">
        <v>0</v>
      </c>
      <c r="D18" s="176">
        <v>0</v>
      </c>
      <c r="E18" s="172">
        <f t="shared" si="1"/>
        <v>0</v>
      </c>
    </row>
    <row r="19" spans="2:5" ht="50" customHeight="1" x14ac:dyDescent="0.35">
      <c r="B19" s="175"/>
      <c r="C19" s="176">
        <v>0</v>
      </c>
      <c r="D19" s="176">
        <v>0</v>
      </c>
      <c r="E19" s="172">
        <f t="shared" si="1"/>
        <v>0</v>
      </c>
    </row>
    <row r="20" spans="2:5" ht="50" customHeight="1" x14ac:dyDescent="0.35">
      <c r="B20" s="175"/>
      <c r="C20" s="176">
        <v>0</v>
      </c>
      <c r="D20" s="176">
        <v>0</v>
      </c>
      <c r="E20" s="172">
        <f>C20-D20</f>
        <v>0</v>
      </c>
    </row>
    <row r="21" spans="2:5" ht="50" customHeight="1" x14ac:dyDescent="0.35">
      <c r="B21" s="175"/>
      <c r="C21" s="180">
        <v>0</v>
      </c>
      <c r="D21" s="180">
        <v>0</v>
      </c>
      <c r="E21" s="172">
        <f t="shared" si="1"/>
        <v>0</v>
      </c>
    </row>
    <row r="22" spans="2:5" ht="50" customHeight="1" x14ac:dyDescent="0.35">
      <c r="B22" s="177" t="s">
        <v>20</v>
      </c>
      <c r="C22" s="178">
        <f>SUM(C12:C21)</f>
        <v>0</v>
      </c>
      <c r="D22" s="178">
        <f>SUM(D12:D21)</f>
        <v>0</v>
      </c>
      <c r="E22" s="178">
        <f>SUM(E12:E21)</f>
        <v>0</v>
      </c>
    </row>
    <row r="23" spans="2:5" ht="29" customHeight="1" x14ac:dyDescent="0.35">
      <c r="B23" s="177" t="s">
        <v>21</v>
      </c>
      <c r="C23" s="179">
        <f>C22/60</f>
        <v>0</v>
      </c>
      <c r="D23" s="179">
        <f>D22/60</f>
        <v>0</v>
      </c>
      <c r="E23" s="179">
        <f>E22/60</f>
        <v>0</v>
      </c>
    </row>
    <row r="24" spans="2:5" ht="47" customHeight="1" x14ac:dyDescent="0.35">
      <c r="B24" s="177" t="s">
        <v>165</v>
      </c>
      <c r="C24" s="244" t="e">
        <f>ROUND(E23/C23,2)</f>
        <v>#DIV/0!</v>
      </c>
      <c r="D24" s="244"/>
      <c r="E24" s="244"/>
    </row>
    <row r="25" spans="2:5" ht="18.5" customHeight="1" x14ac:dyDescent="0.35">
      <c r="B25" s="159"/>
      <c r="C25" s="4"/>
      <c r="D25" s="4"/>
      <c r="E25" s="4"/>
    </row>
    <row r="26" spans="2:5" ht="19.5" customHeight="1" thickBot="1" x14ac:dyDescent="0.4">
      <c r="B26" s="159" t="s">
        <v>173</v>
      </c>
    </row>
    <row r="27" spans="2:5" ht="36.5" customHeight="1" x14ac:dyDescent="0.35">
      <c r="B27" s="158" t="s">
        <v>155</v>
      </c>
      <c r="C27" s="173" t="s">
        <v>156</v>
      </c>
      <c r="D27" s="174"/>
      <c r="E27" s="160" t="s">
        <v>160</v>
      </c>
    </row>
    <row r="28" spans="2:5" ht="14.5" customHeight="1" x14ac:dyDescent="0.35">
      <c r="B28" s="218" t="s">
        <v>167</v>
      </c>
      <c r="C28" s="223" t="s">
        <v>169</v>
      </c>
      <c r="D28" s="224"/>
      <c r="E28" s="234"/>
    </row>
    <row r="29" spans="2:5" x14ac:dyDescent="0.35">
      <c r="B29" s="219"/>
      <c r="C29" s="245"/>
      <c r="D29" s="246"/>
      <c r="E29" s="235"/>
    </row>
    <row r="30" spans="2:5" ht="30" customHeight="1" x14ac:dyDescent="0.35">
      <c r="B30" s="220"/>
      <c r="C30" s="225"/>
      <c r="D30" s="226"/>
      <c r="E30" s="236"/>
    </row>
    <row r="31" spans="2:5" ht="14.5" customHeight="1" x14ac:dyDescent="0.35">
      <c r="B31" s="221" t="s">
        <v>157</v>
      </c>
      <c r="C31" s="223" t="s">
        <v>162</v>
      </c>
      <c r="D31" s="224"/>
      <c r="E31" s="234"/>
    </row>
    <row r="32" spans="2:5" ht="30" customHeight="1" x14ac:dyDescent="0.35">
      <c r="B32" s="222"/>
      <c r="C32" s="225"/>
      <c r="D32" s="226"/>
      <c r="E32" s="236"/>
    </row>
    <row r="33" spans="2:10" ht="14.5" customHeight="1" x14ac:dyDescent="0.35">
      <c r="B33" s="221" t="s">
        <v>170</v>
      </c>
      <c r="C33" s="223" t="s">
        <v>171</v>
      </c>
      <c r="D33" s="224"/>
      <c r="E33" s="234"/>
    </row>
    <row r="34" spans="2:10" ht="29" customHeight="1" x14ac:dyDescent="0.35">
      <c r="B34" s="222"/>
      <c r="C34" s="225"/>
      <c r="D34" s="226"/>
      <c r="E34" s="236"/>
    </row>
    <row r="35" spans="2:10" ht="14.5" customHeight="1" x14ac:dyDescent="0.35">
      <c r="B35" s="221" t="s">
        <v>158</v>
      </c>
      <c r="C35" s="223" t="s">
        <v>163</v>
      </c>
      <c r="D35" s="224"/>
      <c r="E35" s="234"/>
    </row>
    <row r="36" spans="2:10" ht="20.5" customHeight="1" x14ac:dyDescent="0.35">
      <c r="B36" s="222"/>
      <c r="C36" s="225"/>
      <c r="D36" s="226"/>
      <c r="E36" s="236"/>
    </row>
    <row r="37" spans="2:10" ht="14.5" customHeight="1" x14ac:dyDescent="0.35">
      <c r="B37" s="221" t="s">
        <v>159</v>
      </c>
      <c r="C37" s="223" t="s">
        <v>164</v>
      </c>
      <c r="D37" s="224"/>
      <c r="E37" s="234"/>
    </row>
    <row r="38" spans="2:10" ht="32" customHeight="1" x14ac:dyDescent="0.35">
      <c r="B38" s="222"/>
      <c r="C38" s="225"/>
      <c r="D38" s="226"/>
      <c r="E38" s="236"/>
    </row>
    <row r="39" spans="2:10" ht="28" customHeight="1" x14ac:dyDescent="0.35">
      <c r="B39" s="214" t="s">
        <v>161</v>
      </c>
      <c r="C39" s="227" t="s">
        <v>168</v>
      </c>
      <c r="D39" s="228"/>
      <c r="E39" s="216"/>
    </row>
    <row r="40" spans="2:10" ht="37" customHeight="1" thickBot="1" x14ac:dyDescent="0.4">
      <c r="B40" s="215"/>
      <c r="C40" s="229"/>
      <c r="D40" s="230"/>
      <c r="E40" s="217"/>
    </row>
    <row r="41" spans="2:10" ht="15" thickBot="1" x14ac:dyDescent="0.4">
      <c r="B41" s="4"/>
      <c r="C41" s="4"/>
      <c r="D41" s="4"/>
      <c r="E41" s="4"/>
      <c r="I41" s="4"/>
    </row>
    <row r="42" spans="2:10" ht="15" thickBot="1" x14ac:dyDescent="0.4">
      <c r="B42" s="5" t="s">
        <v>22</v>
      </c>
      <c r="C42" s="209" t="s">
        <v>23</v>
      </c>
      <c r="D42" s="210"/>
      <c r="E42" s="6" t="s">
        <v>24</v>
      </c>
      <c r="H42" s="243"/>
      <c r="I42" s="243"/>
      <c r="J42" s="243"/>
    </row>
    <row r="43" spans="2:10" ht="15" thickBot="1" x14ac:dyDescent="0.4">
      <c r="B43" s="211" t="s">
        <v>19</v>
      </c>
      <c r="C43" s="212"/>
      <c r="D43" s="213"/>
      <c r="H43" s="243"/>
      <c r="I43" s="243"/>
      <c r="J43" s="243"/>
    </row>
    <row r="44" spans="2:10" x14ac:dyDescent="0.35">
      <c r="B44" s="7" t="s">
        <v>25</v>
      </c>
      <c r="C44" s="239">
        <v>0</v>
      </c>
      <c r="D44" s="240"/>
      <c r="E44" s="4"/>
    </row>
    <row r="45" spans="2:10" x14ac:dyDescent="0.35">
      <c r="B45" s="8" t="s">
        <v>26</v>
      </c>
      <c r="C45" s="193">
        <v>0</v>
      </c>
      <c r="D45" s="194"/>
    </row>
    <row r="46" spans="2:10" ht="29" x14ac:dyDescent="0.35">
      <c r="B46" s="9" t="s">
        <v>27</v>
      </c>
      <c r="C46" s="241">
        <f>((C45*15*1.17)/0.8)</f>
        <v>0</v>
      </c>
      <c r="D46" s="242"/>
      <c r="E46" s="10" t="s">
        <v>14</v>
      </c>
    </row>
    <row r="47" spans="2:10" ht="39" x14ac:dyDescent="0.35">
      <c r="B47" s="9" t="s">
        <v>28</v>
      </c>
      <c r="C47" s="237" t="e">
        <f>C46/(C44*216)</f>
        <v>#DIV/0!</v>
      </c>
      <c r="D47" s="238"/>
      <c r="E47" s="10" t="s">
        <v>29</v>
      </c>
    </row>
    <row r="48" spans="2:10" ht="29" x14ac:dyDescent="0.35">
      <c r="B48" s="9" t="s">
        <v>30</v>
      </c>
      <c r="C48" s="184">
        <f>E23</f>
        <v>0</v>
      </c>
      <c r="D48" s="185"/>
      <c r="E48" s="11" t="s">
        <v>14</v>
      </c>
    </row>
    <row r="49" spans="2:5" ht="28.5" thickBot="1" x14ac:dyDescent="0.4">
      <c r="B49" s="12" t="s">
        <v>31</v>
      </c>
      <c r="C49" s="186">
        <f>C48*12</f>
        <v>0</v>
      </c>
      <c r="D49" s="187"/>
      <c r="E49" s="11" t="s">
        <v>14</v>
      </c>
    </row>
    <row r="50" spans="2:5" ht="15" thickBot="1" x14ac:dyDescent="0.4">
      <c r="B50" s="188" t="s">
        <v>32</v>
      </c>
      <c r="C50" s="189"/>
      <c r="D50" s="190"/>
      <c r="E50" s="13"/>
    </row>
    <row r="51" spans="2:5" ht="32.15" customHeight="1" x14ac:dyDescent="0.35">
      <c r="B51" s="14" t="s">
        <v>33</v>
      </c>
      <c r="C51" s="191" t="e">
        <f>C47*C49</f>
        <v>#DIV/0!</v>
      </c>
      <c r="D51" s="192"/>
      <c r="E51" s="10" t="s">
        <v>34</v>
      </c>
    </row>
    <row r="52" spans="2:5" ht="39" customHeight="1" x14ac:dyDescent="0.35">
      <c r="B52" s="9" t="s">
        <v>35</v>
      </c>
      <c r="C52" s="193">
        <v>0</v>
      </c>
      <c r="D52" s="194"/>
      <c r="E52" s="13"/>
    </row>
    <row r="53" spans="2:5" ht="39.5" thickBot="1" x14ac:dyDescent="0.4">
      <c r="B53" s="12" t="s">
        <v>36</v>
      </c>
      <c r="C53" s="195" t="e">
        <f>C51/C46</f>
        <v>#DIV/0!</v>
      </c>
      <c r="D53" s="196"/>
      <c r="E53" s="10" t="s">
        <v>34</v>
      </c>
    </row>
    <row r="54" spans="2:5" ht="43" customHeight="1" thickBot="1" x14ac:dyDescent="0.4">
      <c r="B54" s="15" t="s">
        <v>37</v>
      </c>
      <c r="C54" s="181" t="e">
        <f>C52/C51</f>
        <v>#DIV/0!</v>
      </c>
      <c r="D54" s="182"/>
      <c r="E54" s="10" t="s">
        <v>34</v>
      </c>
    </row>
    <row r="55" spans="2:5" ht="18.5" customHeight="1" x14ac:dyDescent="0.35"/>
    <row r="56" spans="2:5" x14ac:dyDescent="0.35">
      <c r="B56" s="183" t="s">
        <v>38</v>
      </c>
      <c r="C56" s="183"/>
      <c r="D56" s="183"/>
      <c r="E56" s="183"/>
    </row>
    <row r="57" spans="2:5" ht="30" customHeight="1" x14ac:dyDescent="0.35">
      <c r="B57" s="16"/>
      <c r="C57" s="16"/>
      <c r="D57" s="16"/>
      <c r="E57" s="16"/>
    </row>
    <row r="58" spans="2:5" x14ac:dyDescent="0.35">
      <c r="B58" s="17"/>
      <c r="C58" s="16"/>
      <c r="D58" s="16"/>
      <c r="E58" s="16"/>
    </row>
    <row r="59" spans="2:5" x14ac:dyDescent="0.35">
      <c r="B59" s="16"/>
      <c r="C59" s="16"/>
      <c r="D59" s="16"/>
      <c r="E59" s="16"/>
    </row>
    <row r="60" spans="2:5" x14ac:dyDescent="0.35">
      <c r="B60" s="16"/>
      <c r="C60" s="16"/>
      <c r="D60" s="16"/>
      <c r="E60" s="16"/>
    </row>
    <row r="61" spans="2:5" x14ac:dyDescent="0.35">
      <c r="B61" s="16"/>
      <c r="C61" s="16"/>
      <c r="D61" s="16"/>
      <c r="E61" s="16"/>
    </row>
    <row r="62" spans="2:5" x14ac:dyDescent="0.35">
      <c r="B62" s="16"/>
      <c r="C62" s="16"/>
      <c r="D62" s="16"/>
      <c r="E62" s="16"/>
    </row>
    <row r="63" spans="2:5" x14ac:dyDescent="0.35">
      <c r="B63" s="16"/>
      <c r="C63" s="16"/>
      <c r="D63" s="16"/>
      <c r="E63" s="16"/>
    </row>
    <row r="64" spans="2:5" x14ac:dyDescent="0.35">
      <c r="B64" s="16"/>
      <c r="C64" s="16"/>
      <c r="D64" s="16"/>
      <c r="E64" s="16"/>
    </row>
  </sheetData>
  <sheetProtection formatCells="0" insertColumns="0" insertRows="0"/>
  <mergeCells count="38">
    <mergeCell ref="E31:E32"/>
    <mergeCell ref="E33:E34"/>
    <mergeCell ref="E35:E36"/>
    <mergeCell ref="E37:E38"/>
    <mergeCell ref="C24:E24"/>
    <mergeCell ref="C28:D30"/>
    <mergeCell ref="C31:D32"/>
    <mergeCell ref="C33:D34"/>
    <mergeCell ref="C35:D36"/>
    <mergeCell ref="C47:D47"/>
    <mergeCell ref="C44:D44"/>
    <mergeCell ref="C45:D45"/>
    <mergeCell ref="C46:D46"/>
    <mergeCell ref="H42:J43"/>
    <mergeCell ref="B2:C2"/>
    <mergeCell ref="G3:R3"/>
    <mergeCell ref="G4:R9"/>
    <mergeCell ref="C42:D42"/>
    <mergeCell ref="B43:D43"/>
    <mergeCell ref="B39:B40"/>
    <mergeCell ref="E39:E40"/>
    <mergeCell ref="B28:B30"/>
    <mergeCell ref="B31:B32"/>
    <mergeCell ref="B33:B34"/>
    <mergeCell ref="C37:D38"/>
    <mergeCell ref="C39:D40"/>
    <mergeCell ref="B4:E4"/>
    <mergeCell ref="B35:B36"/>
    <mergeCell ref="B37:B38"/>
    <mergeCell ref="E28:E30"/>
    <mergeCell ref="C54:D54"/>
    <mergeCell ref="B56:E56"/>
    <mergeCell ref="C48:D48"/>
    <mergeCell ref="C49:D49"/>
    <mergeCell ref="B50:D50"/>
    <mergeCell ref="C51:D51"/>
    <mergeCell ref="C52:D52"/>
    <mergeCell ref="C53:D53"/>
  </mergeCells>
  <conditionalFormatting sqref="C54:D54">
    <cfRule type="cellIs" dxfId="4" priority="1" operator="greaterThan">
      <formula>4</formula>
    </cfRule>
  </conditionalFormatting>
  <dataValidations count="11">
    <dataValidation type="textLength" allowBlank="1" showInputMessage="1" showErrorMessage="1" errorTitle="Exceeds 150 character limit" error="Please summarise work processes." promptTitle="Tip: 150 Character Limit" prompt="Please summarise work processes" sqref="B12" xr:uid="{2C7ABB51-33F7-4C7C-B914-7EF6BA5FC21C}">
      <formula1>1</formula1>
      <formula2>150</formula2>
    </dataValidation>
    <dataValidation allowBlank="1" showInputMessage="1" showErrorMessage="1" promptTitle="Tip: Key in number only" prompt="E.g. &quot;2000&quot; not &quot;2000 mins&quot;_x000a_Units are automatic and fixed in mins." sqref="D12" xr:uid="{42701CDE-D806-4AF5-9AD8-25AF5800A0F1}"/>
    <dataValidation allowBlank="1" showInputMessage="1" showErrorMessage="1" promptTitle="Tip: Key in number only " prompt="E.g. &quot;2000&quot; NOT &quot;2000 mins&quot;_x000a_Units are automatic and fixed in mins." sqref="C12" xr:uid="{B25E2C82-DB27-48A3-BAE1-824E8D6AE233}"/>
    <dataValidation type="textLength" allowBlank="1" showInputMessage="1" showErrorMessage="1" errorTitle="Exceeds 150 character limit" error="Please summarise work processes." sqref="B13:B21" xr:uid="{D6CAD5B6-368A-4908-A365-498E7C38CA79}">
      <formula1>1</formula1>
      <formula2>150</formula2>
    </dataValidation>
    <dataValidation type="textLength" allowBlank="1" showInputMessage="1" showErrorMessage="1" errorTitle="Exceeds 100 character limit" error="Summarise to indicate process name only " sqref="B8:B11" xr:uid="{8CF3B2A0-AB41-4218-BE1C-490970AB9D67}">
      <formula1>1</formula1>
      <formula2>100</formula2>
    </dataValidation>
    <dataValidation allowBlank="1" showInputMessage="1" showErrorMessage="1" promptTitle="Staff Cost Tip" prompt="Based on staff salary of average system user: _x000a_1. If users are from different job grades, you may use an average or base on the job grade most representative of the users._x000a_2. Refer to the NCSS Sector Salary Guidelines if needed." sqref="C45:D45" xr:uid="{0FCF05D4-6557-4E0A-BA81-EAE409E10C09}"/>
    <dataValidation allowBlank="1" showInputMessage="1" showErrorMessage="1" promptTitle="Time Taken After Tip" prompt="1. Values are an estimate. _x000a_2. If uncertain, suggest to: _x000a_     a. Subtract time taken for processes that will be eliminated after project. _x000a_     b. Check with the preferred vendor on estimated time taken for new process workflows using the IT solution." sqref="D5" xr:uid="{AC28C1DA-63E3-4527-B96F-05C3B286F594}"/>
    <dataValidation allowBlank="1" showInputMessage="1" showErrorMessage="1" promptTitle="Work Processes Tips" prompt="1. List/name staff work processes that will be affected by the project. _x000a_2. Describing processes before and after  is not required (e.g. manually, automatically)_x000a_3. Refer to quotation modules for ideas of work processes if needed. " sqref="B5" xr:uid="{252DBA9B-8895-4282-BF64-8CB678E970BA}"/>
    <dataValidation type="whole" allowBlank="1" showInputMessage="1" showErrorMessage="1" promptTitle="ROI Calculation Tip" prompt="1. ROI must be within 4 years to be eligible for Go Digital/Grow Digital._x000a_2. Refer to Work Processes tip 3 to ensure relevant processes have been covered,_x000a_3. Indicate ROI in Key Performance Indicators (KPIs) table in Proposal section of OSG application." sqref="C54:D54" xr:uid="{C2606FF6-0B81-4D88-8A60-DB50EF98F5A2}">
      <formula1>4</formula1>
      <formula2>100</formula2>
    </dataValidation>
    <dataValidation type="textLength" allowBlank="1" showInputMessage="1" showErrorMessage="1" sqref="E39:E40" xr:uid="{29F9A0C7-E0AE-4F88-BD2A-9C929571CD2F}">
      <formula1>0</formula1>
      <formula2>150</formula2>
    </dataValidation>
    <dataValidation type="textLength" allowBlank="1" showInputMessage="1" showErrorMessage="1" sqref="C39:D40" xr:uid="{D5648046-2EA2-44CA-B023-D4E035C5C53C}">
      <formula1>0</formula1>
      <formula2>200</formula2>
    </dataValidation>
  </dataValidations>
  <pageMargins left="0.7" right="0.7" top="0.75" bottom="0.75" header="0.3" footer="0.3"/>
  <pageSetup paperSize="9" scale="3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xdr:col>
                    <xdr:colOff>1212850</xdr:colOff>
                    <xdr:row>38</xdr:row>
                    <xdr:rowOff>82550</xdr:rowOff>
                  </from>
                  <to>
                    <xdr:col>6</xdr:col>
                    <xdr:colOff>190500</xdr:colOff>
                    <xdr:row>39</xdr:row>
                    <xdr:rowOff>88900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1212850</xdr:colOff>
                    <xdr:row>27</xdr:row>
                    <xdr:rowOff>82550</xdr:rowOff>
                  </from>
                  <to>
                    <xdr:col>6</xdr:col>
                    <xdr:colOff>190500</xdr:colOff>
                    <xdr:row>29</xdr:row>
                    <xdr:rowOff>69850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1212850</xdr:colOff>
                    <xdr:row>30</xdr:row>
                    <xdr:rowOff>25400</xdr:rowOff>
                  </from>
                  <to>
                    <xdr:col>6</xdr:col>
                    <xdr:colOff>190500</xdr:colOff>
                    <xdr:row>31</xdr:row>
                    <xdr:rowOff>190500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1212850</xdr:colOff>
                    <xdr:row>36</xdr:row>
                    <xdr:rowOff>82550</xdr:rowOff>
                  </from>
                  <to>
                    <xdr:col>6</xdr:col>
                    <xdr:colOff>190500</xdr:colOff>
                    <xdr:row>37</xdr:row>
                    <xdr:rowOff>260350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1212850</xdr:colOff>
                    <xdr:row>34</xdr:row>
                    <xdr:rowOff>25400</xdr:rowOff>
                  </from>
                  <to>
                    <xdr:col>6</xdr:col>
                    <xdr:colOff>190500</xdr:colOff>
                    <xdr:row>35</xdr:row>
                    <xdr:rowOff>190500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1212850</xdr:colOff>
                    <xdr:row>32</xdr:row>
                    <xdr:rowOff>38100</xdr:rowOff>
                  </from>
                  <to>
                    <xdr:col>6</xdr:col>
                    <xdr:colOff>190500</xdr:colOff>
                    <xdr:row>33</xdr:row>
                    <xdr:rowOff>209550</xdr:rowOff>
                  </to>
                </anchor>
              </controlPr>
            </control>
          </mc:Choice>
        </mc:AlternateContent>
      </controls>
    </mc:Choice>
  </mc:AlternateContent>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10C34-49F5-4E01-B338-A8A89499E675}">
  <sheetPr>
    <outlinePr summaryBelow="0" summaryRight="0"/>
  </sheetPr>
  <dimension ref="B1:AA1005"/>
  <sheetViews>
    <sheetView showGridLines="0" topLeftCell="A10" zoomScale="85" zoomScaleNormal="85" workbookViewId="0">
      <selection activeCell="B10" sqref="B10:E10"/>
    </sheetView>
  </sheetViews>
  <sheetFormatPr defaultColWidth="14.453125" defaultRowHeight="15.75" customHeight="1" x14ac:dyDescent="0.25"/>
  <cols>
    <col min="1" max="1" width="2.54296875" style="18" customWidth="1"/>
    <col min="2" max="2" width="57.1796875" style="18" customWidth="1"/>
    <col min="3" max="3" width="29" style="18" customWidth="1"/>
    <col min="4" max="4" width="29.54296875" style="18" customWidth="1"/>
    <col min="5" max="5" width="30.453125" style="18" customWidth="1"/>
    <col min="6" max="6" width="2.54296875" style="18" customWidth="1"/>
    <col min="7" max="16384" width="14.453125" style="18"/>
  </cols>
  <sheetData>
    <row r="1" spans="2:27" ht="7.5" customHeight="1" x14ac:dyDescent="0.25"/>
    <row r="2" spans="2:27" ht="26" x14ac:dyDescent="0.6">
      <c r="B2" s="107" t="s">
        <v>126</v>
      </c>
    </row>
    <row r="3" spans="2:27" ht="15" customHeight="1" x14ac:dyDescent="0.6">
      <c r="B3" s="107"/>
    </row>
    <row r="4" spans="2:27" s="20" customFormat="1" ht="80" customHeight="1" x14ac:dyDescent="0.35">
      <c r="B4" s="247" t="s">
        <v>144</v>
      </c>
      <c r="C4" s="247"/>
      <c r="D4" s="247"/>
      <c r="E4" s="247"/>
      <c r="F4" s="18"/>
      <c r="G4" s="18"/>
      <c r="H4" s="18"/>
      <c r="I4" s="19"/>
      <c r="J4" s="19"/>
      <c r="K4" s="19"/>
      <c r="L4" s="19"/>
      <c r="M4" s="19"/>
      <c r="N4" s="19"/>
      <c r="O4" s="19"/>
      <c r="P4" s="19"/>
      <c r="Q4" s="19"/>
      <c r="R4" s="19"/>
      <c r="S4" s="19"/>
      <c r="T4" s="19"/>
      <c r="U4" s="19"/>
      <c r="V4" s="19"/>
      <c r="W4" s="19"/>
      <c r="X4" s="19"/>
      <c r="Y4" s="19"/>
      <c r="Z4" s="19"/>
      <c r="AA4" s="19"/>
    </row>
    <row r="5" spans="2:27" s="24" customFormat="1" ht="20.149999999999999" customHeight="1" x14ac:dyDescent="0.35">
      <c r="B5" s="21" t="s">
        <v>39</v>
      </c>
      <c r="C5" s="248" t="s">
        <v>40</v>
      </c>
      <c r="D5" s="248"/>
      <c r="E5" s="248"/>
      <c r="F5" s="22"/>
      <c r="G5" s="22"/>
      <c r="H5" s="22"/>
      <c r="I5" s="23"/>
      <c r="J5" s="23"/>
      <c r="K5" s="23"/>
      <c r="L5" s="23"/>
      <c r="M5" s="23"/>
      <c r="N5" s="23"/>
      <c r="O5" s="23"/>
      <c r="P5" s="23"/>
      <c r="Q5" s="23"/>
      <c r="R5" s="23"/>
      <c r="S5" s="23"/>
      <c r="T5" s="23"/>
      <c r="U5" s="23"/>
      <c r="V5" s="23"/>
      <c r="W5" s="23"/>
      <c r="X5" s="23"/>
      <c r="Y5" s="23"/>
      <c r="Z5" s="23"/>
      <c r="AA5" s="23"/>
    </row>
    <row r="6" spans="2:27" s="24" customFormat="1" ht="20.149999999999999" customHeight="1" x14ac:dyDescent="0.35">
      <c r="B6" s="25" t="s">
        <v>41</v>
      </c>
      <c r="C6" s="249" t="s">
        <v>42</v>
      </c>
      <c r="D6" s="249"/>
      <c r="E6" s="249"/>
      <c r="F6" s="22"/>
      <c r="G6" s="22"/>
      <c r="H6" s="22"/>
      <c r="I6" s="23"/>
      <c r="J6" s="23"/>
      <c r="K6" s="23"/>
      <c r="L6" s="23"/>
      <c r="M6" s="23"/>
      <c r="N6" s="23"/>
      <c r="O6" s="23"/>
      <c r="P6" s="23"/>
      <c r="Q6" s="23"/>
      <c r="R6" s="23"/>
      <c r="S6" s="23"/>
      <c r="T6" s="23"/>
      <c r="U6" s="23"/>
      <c r="V6" s="23"/>
      <c r="W6" s="23"/>
      <c r="X6" s="23"/>
      <c r="Y6" s="23"/>
      <c r="Z6" s="23"/>
      <c r="AA6" s="23"/>
    </row>
    <row r="7" spans="2:27" s="24" customFormat="1" ht="15.5" x14ac:dyDescent="0.35">
      <c r="B7" s="26"/>
      <c r="C7" s="26"/>
      <c r="D7" s="26"/>
      <c r="E7" s="26"/>
      <c r="F7" s="22"/>
      <c r="G7" s="22"/>
      <c r="H7" s="22"/>
      <c r="I7" s="23"/>
      <c r="J7" s="23"/>
      <c r="K7" s="23"/>
      <c r="L7" s="23"/>
      <c r="M7" s="23"/>
      <c r="N7" s="23"/>
      <c r="O7" s="23"/>
      <c r="P7" s="23"/>
      <c r="Q7" s="23"/>
      <c r="R7" s="23"/>
      <c r="S7" s="23"/>
      <c r="T7" s="23"/>
      <c r="U7" s="23"/>
      <c r="V7" s="23"/>
      <c r="W7" s="23"/>
      <c r="X7" s="23"/>
      <c r="Y7" s="23"/>
      <c r="Z7" s="23"/>
      <c r="AA7" s="23"/>
    </row>
    <row r="8" spans="2:27" s="20" customFormat="1" ht="20.149999999999999" customHeight="1" x14ac:dyDescent="0.35">
      <c r="B8" s="250" t="s">
        <v>127</v>
      </c>
      <c r="C8" s="250"/>
      <c r="D8" s="250"/>
      <c r="E8" s="250"/>
      <c r="F8" s="18"/>
      <c r="G8" s="18"/>
      <c r="H8" s="18"/>
      <c r="I8" s="18"/>
      <c r="J8" s="27"/>
      <c r="K8" s="27"/>
      <c r="L8" s="27"/>
      <c r="M8" s="19"/>
      <c r="N8" s="19"/>
      <c r="O8" s="19"/>
      <c r="P8" s="19"/>
      <c r="Q8" s="19"/>
      <c r="R8" s="19"/>
      <c r="S8" s="19"/>
      <c r="T8" s="19"/>
      <c r="U8" s="19"/>
      <c r="V8" s="19"/>
      <c r="W8" s="19"/>
      <c r="X8" s="19"/>
      <c r="Y8" s="19"/>
      <c r="Z8" s="19"/>
      <c r="AA8" s="19"/>
    </row>
    <row r="9" spans="2:27" s="20" customFormat="1" ht="20.149999999999999" customHeight="1" x14ac:dyDescent="0.35">
      <c r="B9" s="253" t="s">
        <v>145</v>
      </c>
      <c r="C9" s="254"/>
      <c r="D9" s="254"/>
      <c r="E9" s="255"/>
      <c r="F9" s="18"/>
      <c r="G9" s="18"/>
      <c r="H9" s="18"/>
      <c r="I9" s="18"/>
      <c r="J9" s="27"/>
      <c r="K9" s="27"/>
      <c r="L9" s="27"/>
      <c r="M9" s="19"/>
      <c r="N9" s="19"/>
      <c r="O9" s="19"/>
      <c r="P9" s="19"/>
      <c r="Q9" s="19"/>
      <c r="R9" s="19"/>
      <c r="S9" s="19"/>
      <c r="T9" s="19"/>
      <c r="U9" s="19"/>
      <c r="V9" s="19"/>
      <c r="W9" s="19"/>
      <c r="X9" s="19"/>
      <c r="Y9" s="19"/>
      <c r="Z9" s="19"/>
      <c r="AA9" s="19"/>
    </row>
    <row r="10" spans="2:27" s="20" customFormat="1" ht="164.5" customHeight="1" x14ac:dyDescent="0.35">
      <c r="B10" s="256" t="s">
        <v>43</v>
      </c>
      <c r="C10" s="257"/>
      <c r="D10" s="257"/>
      <c r="E10" s="257"/>
      <c r="F10" s="18"/>
      <c r="G10" s="18"/>
      <c r="H10" s="18"/>
      <c r="I10" s="28"/>
      <c r="J10" s="29"/>
      <c r="K10" s="29"/>
      <c r="L10" s="29"/>
      <c r="M10" s="19"/>
      <c r="N10" s="19"/>
      <c r="O10" s="19"/>
      <c r="P10" s="19"/>
      <c r="Q10" s="19"/>
      <c r="R10" s="19"/>
      <c r="S10" s="19"/>
      <c r="T10" s="19"/>
      <c r="U10" s="19"/>
      <c r="V10" s="19"/>
      <c r="W10" s="19"/>
      <c r="X10" s="19"/>
      <c r="Y10" s="19"/>
      <c r="Z10" s="19"/>
      <c r="AA10" s="19"/>
    </row>
    <row r="11" spans="2:27" ht="15" customHeight="1" x14ac:dyDescent="0.3">
      <c r="B11" s="30"/>
      <c r="C11" s="30"/>
      <c r="D11" s="30"/>
      <c r="E11" s="30"/>
    </row>
    <row r="12" spans="2:27" s="20" customFormat="1" ht="25" customHeight="1" x14ac:dyDescent="0.35">
      <c r="B12" s="258" t="s">
        <v>44</v>
      </c>
      <c r="C12" s="31" t="s">
        <v>45</v>
      </c>
      <c r="D12" s="31" t="s">
        <v>46</v>
      </c>
      <c r="E12" s="31" t="s">
        <v>47</v>
      </c>
      <c r="F12" s="18"/>
      <c r="G12" s="18"/>
      <c r="H12" s="18"/>
      <c r="I12" s="32"/>
      <c r="J12" s="29"/>
      <c r="K12" s="29"/>
      <c r="L12" s="29"/>
      <c r="M12" s="19"/>
      <c r="N12" s="19"/>
      <c r="O12" s="19"/>
      <c r="P12" s="19"/>
      <c r="Q12" s="19"/>
      <c r="R12" s="19"/>
      <c r="S12" s="19"/>
      <c r="T12" s="19"/>
      <c r="U12" s="19"/>
      <c r="V12" s="19"/>
      <c r="W12" s="19"/>
      <c r="X12" s="19"/>
      <c r="Y12" s="19"/>
      <c r="Z12" s="19"/>
      <c r="AA12" s="19"/>
    </row>
    <row r="13" spans="2:27" s="35" customFormat="1" ht="30" customHeight="1" x14ac:dyDescent="0.25">
      <c r="B13" s="258"/>
      <c r="C13" s="33" t="s">
        <v>48</v>
      </c>
      <c r="D13" s="33" t="s">
        <v>49</v>
      </c>
      <c r="E13" s="33"/>
      <c r="F13" s="34"/>
      <c r="G13" s="34"/>
      <c r="H13" s="34"/>
      <c r="J13" s="36"/>
      <c r="K13" s="36"/>
      <c r="L13" s="36"/>
      <c r="M13" s="37"/>
      <c r="N13" s="37"/>
      <c r="O13" s="37"/>
      <c r="P13" s="37"/>
      <c r="Q13" s="37"/>
      <c r="R13" s="37"/>
      <c r="S13" s="37"/>
      <c r="T13" s="37"/>
      <c r="U13" s="37"/>
      <c r="V13" s="37"/>
      <c r="W13" s="37"/>
      <c r="X13" s="37"/>
      <c r="Y13" s="37"/>
      <c r="Z13" s="37"/>
      <c r="AA13" s="37"/>
    </row>
    <row r="14" spans="2:27" s="38" customFormat="1" ht="43.4" customHeight="1" x14ac:dyDescent="0.25">
      <c r="B14" s="259" t="s">
        <v>50</v>
      </c>
      <c r="C14" s="260"/>
      <c r="D14" s="260"/>
      <c r="E14" s="260"/>
      <c r="F14" s="18"/>
      <c r="G14" s="18"/>
      <c r="H14" s="18"/>
      <c r="J14" s="39"/>
      <c r="K14" s="39"/>
      <c r="L14" s="39"/>
      <c r="M14" s="29"/>
      <c r="N14" s="29"/>
      <c r="O14" s="29"/>
      <c r="P14" s="29"/>
      <c r="Q14" s="29"/>
      <c r="R14" s="29"/>
      <c r="S14" s="29"/>
      <c r="T14" s="29"/>
      <c r="U14" s="29"/>
      <c r="V14" s="29"/>
      <c r="W14" s="29"/>
      <c r="X14" s="29"/>
      <c r="Y14" s="29"/>
      <c r="Z14" s="29"/>
      <c r="AA14" s="29"/>
    </row>
    <row r="15" spans="2:27" s="38" customFormat="1" ht="53" customHeight="1" x14ac:dyDescent="0.35">
      <c r="B15" s="40"/>
      <c r="C15" s="41">
        <v>0</v>
      </c>
      <c r="D15" s="41">
        <v>0</v>
      </c>
      <c r="E15" s="41">
        <v>0</v>
      </c>
      <c r="F15" s="29"/>
      <c r="G15" s="29"/>
      <c r="H15" s="29"/>
      <c r="J15" s="39"/>
      <c r="K15" s="39"/>
      <c r="L15" s="39"/>
      <c r="M15" s="29"/>
      <c r="N15" s="29"/>
      <c r="O15" s="29"/>
      <c r="P15" s="29"/>
      <c r="Q15" s="29"/>
      <c r="R15" s="29"/>
      <c r="S15" s="29"/>
      <c r="T15" s="29"/>
      <c r="U15" s="29"/>
      <c r="V15" s="29"/>
      <c r="W15" s="29"/>
      <c r="X15" s="29"/>
      <c r="Y15" s="29"/>
      <c r="Z15" s="29"/>
      <c r="AA15" s="29"/>
    </row>
    <row r="16" spans="2:27" s="38" customFormat="1" ht="33" customHeight="1" x14ac:dyDescent="0.35">
      <c r="B16" s="40" t="s">
        <v>51</v>
      </c>
      <c r="C16" s="41">
        <v>0</v>
      </c>
      <c r="D16" s="41">
        <v>0</v>
      </c>
      <c r="E16" s="41">
        <v>0</v>
      </c>
      <c r="F16" s="29"/>
      <c r="G16" s="29"/>
      <c r="H16" s="29"/>
      <c r="I16" s="29"/>
      <c r="J16" s="29"/>
      <c r="K16" s="29"/>
      <c r="L16" s="29"/>
      <c r="M16" s="29"/>
      <c r="N16" s="29"/>
      <c r="O16" s="29"/>
      <c r="P16" s="29"/>
      <c r="Q16" s="29"/>
      <c r="R16" s="29"/>
      <c r="S16" s="29"/>
      <c r="T16" s="29"/>
      <c r="U16" s="29"/>
      <c r="V16" s="29"/>
      <c r="W16" s="29"/>
      <c r="X16" s="29"/>
      <c r="Y16" s="29"/>
      <c r="Z16" s="29"/>
      <c r="AA16" s="29"/>
    </row>
    <row r="17" spans="2:27" s="38" customFormat="1" ht="39.5" customHeight="1" x14ac:dyDescent="0.35">
      <c r="B17" s="40" t="s">
        <v>52</v>
      </c>
      <c r="C17" s="41">
        <v>0</v>
      </c>
      <c r="D17" s="41">
        <v>0</v>
      </c>
      <c r="E17" s="41">
        <v>0</v>
      </c>
      <c r="F17" s="29"/>
      <c r="G17" s="29"/>
      <c r="H17" s="29"/>
      <c r="I17" s="29"/>
      <c r="J17" s="29"/>
      <c r="K17" s="29"/>
      <c r="L17" s="29"/>
      <c r="M17" s="29"/>
      <c r="N17" s="29"/>
      <c r="O17" s="29"/>
      <c r="P17" s="29"/>
      <c r="Q17" s="29"/>
      <c r="R17" s="29"/>
      <c r="S17" s="29"/>
      <c r="T17" s="29"/>
      <c r="U17" s="29"/>
      <c r="V17" s="29"/>
      <c r="W17" s="29"/>
      <c r="X17" s="29"/>
      <c r="Y17" s="29"/>
      <c r="Z17" s="29"/>
      <c r="AA17" s="29"/>
    </row>
    <row r="18" spans="2:27" s="38" customFormat="1" ht="64.5" customHeight="1" x14ac:dyDescent="0.35">
      <c r="B18" s="42" t="s">
        <v>53</v>
      </c>
      <c r="C18" s="41">
        <v>0</v>
      </c>
      <c r="D18" s="41">
        <v>0</v>
      </c>
      <c r="E18" s="41">
        <v>0</v>
      </c>
      <c r="F18" s="29"/>
      <c r="G18" s="29"/>
      <c r="H18" s="29"/>
      <c r="I18" s="29"/>
      <c r="J18" s="29"/>
      <c r="K18" s="29"/>
      <c r="L18" s="29"/>
      <c r="M18" s="29"/>
      <c r="N18" s="29"/>
      <c r="O18" s="29"/>
      <c r="P18" s="29"/>
      <c r="Q18" s="29"/>
      <c r="R18" s="29"/>
      <c r="S18" s="29"/>
      <c r="T18" s="29"/>
      <c r="U18" s="29"/>
      <c r="V18" s="29"/>
      <c r="W18" s="29"/>
      <c r="X18" s="29"/>
      <c r="Y18" s="29"/>
      <c r="Z18" s="29"/>
      <c r="AA18" s="29"/>
    </row>
    <row r="19" spans="2:27" s="38" customFormat="1" ht="20.149999999999999" customHeight="1" x14ac:dyDescent="0.35">
      <c r="B19" s="43" t="s">
        <v>54</v>
      </c>
      <c r="C19" s="41">
        <v>0</v>
      </c>
      <c r="D19" s="41">
        <v>0</v>
      </c>
      <c r="E19" s="41">
        <v>0</v>
      </c>
      <c r="F19" s="29"/>
      <c r="G19" s="29"/>
      <c r="H19" s="29"/>
      <c r="I19" s="29"/>
      <c r="J19" s="29"/>
      <c r="K19" s="29"/>
      <c r="L19" s="29"/>
      <c r="M19" s="29"/>
      <c r="N19" s="29"/>
      <c r="O19" s="29"/>
      <c r="P19" s="29"/>
      <c r="Q19" s="29"/>
      <c r="R19" s="29"/>
      <c r="S19" s="29"/>
      <c r="T19" s="29"/>
      <c r="U19" s="29"/>
      <c r="V19" s="29"/>
      <c r="W19" s="29"/>
      <c r="X19" s="29"/>
      <c r="Y19" s="29"/>
      <c r="Z19" s="29"/>
      <c r="AA19" s="29"/>
    </row>
    <row r="20" spans="2:27" s="38" customFormat="1" ht="20.149999999999999" customHeight="1" x14ac:dyDescent="0.35">
      <c r="B20" s="43" t="s">
        <v>55</v>
      </c>
      <c r="C20" s="44">
        <v>0</v>
      </c>
      <c r="D20" s="44">
        <v>0</v>
      </c>
      <c r="E20" s="44">
        <v>0</v>
      </c>
      <c r="F20" s="29"/>
      <c r="G20" s="29"/>
      <c r="H20" s="29"/>
      <c r="I20" s="29"/>
      <c r="J20" s="29"/>
      <c r="K20" s="29"/>
      <c r="L20" s="29"/>
      <c r="M20" s="29"/>
      <c r="N20" s="29"/>
      <c r="O20" s="29"/>
      <c r="P20" s="29"/>
      <c r="Q20" s="29"/>
      <c r="R20" s="29"/>
      <c r="S20" s="29"/>
      <c r="T20" s="29"/>
      <c r="U20" s="29"/>
      <c r="V20" s="29"/>
      <c r="W20" s="29"/>
      <c r="X20" s="29"/>
      <c r="Y20" s="29"/>
      <c r="Z20" s="29"/>
      <c r="AA20" s="29"/>
    </row>
    <row r="21" spans="2:27" s="38" customFormat="1" ht="20.149999999999999" customHeight="1" x14ac:dyDescent="0.35">
      <c r="B21" s="43" t="s">
        <v>56</v>
      </c>
      <c r="C21" s="44"/>
      <c r="D21" s="44"/>
      <c r="E21" s="44"/>
      <c r="F21" s="29"/>
      <c r="G21" s="29"/>
      <c r="H21" s="29"/>
      <c r="I21" s="29"/>
      <c r="J21" s="29"/>
      <c r="K21" s="29"/>
      <c r="L21" s="29"/>
      <c r="M21" s="29"/>
      <c r="N21" s="29"/>
      <c r="O21" s="29"/>
      <c r="P21" s="29"/>
      <c r="Q21" s="29"/>
      <c r="R21" s="29"/>
      <c r="S21" s="29"/>
      <c r="T21" s="29"/>
      <c r="U21" s="29"/>
      <c r="V21" s="29"/>
      <c r="W21" s="29"/>
      <c r="X21" s="29"/>
      <c r="Y21" s="29"/>
      <c r="Z21" s="29"/>
      <c r="AA21" s="29"/>
    </row>
    <row r="22" spans="2:27" s="38" customFormat="1" ht="27.65" customHeight="1" x14ac:dyDescent="0.35">
      <c r="B22" s="43" t="s">
        <v>57</v>
      </c>
      <c r="C22" s="41">
        <v>0</v>
      </c>
      <c r="D22" s="41">
        <v>0</v>
      </c>
      <c r="E22" s="41">
        <v>0</v>
      </c>
      <c r="F22" s="29"/>
      <c r="G22" s="29"/>
      <c r="H22" s="29"/>
      <c r="I22" s="29"/>
      <c r="J22" s="29"/>
      <c r="K22" s="29"/>
      <c r="L22" s="29"/>
      <c r="M22" s="29"/>
      <c r="N22" s="29"/>
      <c r="O22" s="29"/>
      <c r="P22" s="29"/>
      <c r="Q22" s="29"/>
      <c r="R22" s="29"/>
      <c r="S22" s="29"/>
      <c r="T22" s="29"/>
      <c r="U22" s="29"/>
      <c r="V22" s="29"/>
      <c r="W22" s="29"/>
      <c r="X22" s="29"/>
      <c r="Y22" s="29"/>
      <c r="Z22" s="29"/>
      <c r="AA22" s="29"/>
    </row>
    <row r="23" spans="2:27" s="38" customFormat="1" ht="27.65" customHeight="1" x14ac:dyDescent="0.35">
      <c r="B23" s="45" t="s">
        <v>58</v>
      </c>
      <c r="C23" s="46">
        <v>0</v>
      </c>
      <c r="D23" s="46">
        <v>0</v>
      </c>
      <c r="E23" s="46">
        <v>0</v>
      </c>
      <c r="F23" s="29"/>
      <c r="G23" s="29"/>
      <c r="H23" s="29"/>
      <c r="I23" s="29"/>
      <c r="J23" s="29"/>
      <c r="K23" s="29"/>
      <c r="L23" s="29"/>
      <c r="M23" s="29"/>
      <c r="N23" s="29"/>
      <c r="O23" s="29"/>
      <c r="P23" s="29"/>
      <c r="Q23" s="29"/>
      <c r="R23" s="29"/>
      <c r="S23" s="29"/>
      <c r="T23" s="29"/>
      <c r="U23" s="29"/>
      <c r="V23" s="29"/>
      <c r="W23" s="29"/>
      <c r="X23" s="29"/>
      <c r="Y23" s="29"/>
      <c r="Z23" s="29"/>
      <c r="AA23" s="29"/>
    </row>
    <row r="24" spans="2:27" s="38" customFormat="1" ht="27.65" customHeight="1" x14ac:dyDescent="0.35">
      <c r="B24" s="45" t="s">
        <v>66</v>
      </c>
      <c r="C24" s="46">
        <v>0</v>
      </c>
      <c r="D24" s="46">
        <v>0</v>
      </c>
      <c r="E24" s="46">
        <v>0</v>
      </c>
      <c r="F24" s="29"/>
      <c r="G24" s="29"/>
      <c r="H24" s="29"/>
      <c r="I24" s="29"/>
      <c r="J24" s="29"/>
      <c r="K24" s="29"/>
      <c r="L24" s="29"/>
      <c r="M24" s="29"/>
      <c r="N24" s="29"/>
      <c r="O24" s="29"/>
      <c r="P24" s="29"/>
      <c r="Q24" s="29"/>
      <c r="R24" s="29"/>
      <c r="S24" s="29"/>
      <c r="T24" s="29"/>
      <c r="U24" s="29"/>
      <c r="V24" s="29"/>
      <c r="W24" s="29"/>
      <c r="X24" s="29"/>
      <c r="Y24" s="29"/>
      <c r="Z24" s="29"/>
      <c r="AA24" s="29"/>
    </row>
    <row r="25" spans="2:27" s="38" customFormat="1" ht="30" customHeight="1" x14ac:dyDescent="0.35">
      <c r="B25" s="259" t="s">
        <v>59</v>
      </c>
      <c r="C25" s="259"/>
      <c r="D25" s="259"/>
      <c r="E25" s="259"/>
      <c r="F25" s="29"/>
      <c r="G25" s="29"/>
      <c r="H25" s="29"/>
      <c r="I25" s="29"/>
      <c r="J25" s="29"/>
      <c r="K25" s="29"/>
      <c r="L25" s="29"/>
      <c r="M25" s="29"/>
      <c r="N25" s="29"/>
      <c r="O25" s="29"/>
      <c r="P25" s="29"/>
      <c r="Q25" s="29"/>
      <c r="R25" s="29"/>
      <c r="S25" s="29"/>
      <c r="T25" s="29"/>
      <c r="U25" s="29"/>
      <c r="V25" s="29"/>
      <c r="W25" s="29"/>
      <c r="X25" s="29"/>
      <c r="Y25" s="29"/>
      <c r="Z25" s="29"/>
      <c r="AA25" s="29"/>
    </row>
    <row r="26" spans="2:27" s="38" customFormat="1" ht="20.149999999999999" customHeight="1" x14ac:dyDescent="0.35">
      <c r="B26" s="43" t="s">
        <v>60</v>
      </c>
      <c r="C26" s="41">
        <v>0</v>
      </c>
      <c r="D26" s="41">
        <v>0</v>
      </c>
      <c r="E26" s="41">
        <v>0</v>
      </c>
      <c r="F26" s="29"/>
      <c r="G26" s="29"/>
      <c r="H26" s="29"/>
      <c r="I26" s="29"/>
      <c r="J26" s="29"/>
      <c r="K26" s="29"/>
      <c r="L26" s="29"/>
      <c r="M26" s="29"/>
      <c r="N26" s="29"/>
      <c r="O26" s="29"/>
      <c r="P26" s="29"/>
      <c r="Q26" s="29"/>
      <c r="R26" s="29"/>
      <c r="S26" s="29"/>
      <c r="T26" s="29"/>
      <c r="U26" s="29"/>
      <c r="V26" s="29"/>
      <c r="W26" s="29"/>
      <c r="X26" s="29"/>
      <c r="Y26" s="29"/>
      <c r="Z26" s="29"/>
      <c r="AA26" s="29"/>
    </row>
    <row r="27" spans="2:27" s="38" customFormat="1" ht="20.149999999999999" customHeight="1" x14ac:dyDescent="0.35">
      <c r="B27" s="43" t="s">
        <v>61</v>
      </c>
      <c r="C27" s="41">
        <v>0</v>
      </c>
      <c r="D27" s="41">
        <v>0</v>
      </c>
      <c r="E27" s="41">
        <v>0</v>
      </c>
      <c r="F27" s="29"/>
      <c r="G27" s="29"/>
      <c r="H27" s="29"/>
      <c r="I27" s="29"/>
      <c r="J27" s="29"/>
      <c r="K27" s="29"/>
      <c r="L27" s="29"/>
      <c r="M27" s="29"/>
      <c r="N27" s="29"/>
      <c r="O27" s="29"/>
      <c r="P27" s="29"/>
      <c r="Q27" s="29"/>
      <c r="R27" s="29"/>
      <c r="S27" s="29"/>
      <c r="T27" s="29"/>
      <c r="U27" s="29"/>
      <c r="V27" s="29"/>
      <c r="W27" s="29"/>
      <c r="X27" s="29"/>
      <c r="Y27" s="29"/>
      <c r="Z27" s="29"/>
      <c r="AA27" s="29"/>
    </row>
    <row r="28" spans="2:27" s="38" customFormat="1" ht="20.149999999999999" customHeight="1" x14ac:dyDescent="0.35">
      <c r="B28" s="43" t="s">
        <v>62</v>
      </c>
      <c r="C28" s="41"/>
      <c r="D28" s="41"/>
      <c r="E28" s="41"/>
      <c r="F28" s="29"/>
      <c r="G28" s="29"/>
      <c r="H28" s="29"/>
      <c r="I28" s="29"/>
      <c r="J28" s="29"/>
      <c r="K28" s="29"/>
      <c r="L28" s="29"/>
      <c r="M28" s="29"/>
      <c r="N28" s="29"/>
      <c r="O28" s="29"/>
      <c r="P28" s="29"/>
      <c r="Q28" s="29"/>
      <c r="R28" s="29"/>
      <c r="S28" s="29"/>
      <c r="T28" s="29"/>
      <c r="U28" s="29"/>
      <c r="V28" s="29"/>
      <c r="W28" s="29"/>
      <c r="X28" s="29"/>
      <c r="Y28" s="29"/>
      <c r="Z28" s="29"/>
      <c r="AA28" s="29"/>
    </row>
    <row r="29" spans="2:27" s="38" customFormat="1" ht="20.149999999999999" customHeight="1" x14ac:dyDescent="0.35">
      <c r="B29" s="43" t="s">
        <v>63</v>
      </c>
      <c r="C29" s="41">
        <v>0</v>
      </c>
      <c r="D29" s="41">
        <v>0</v>
      </c>
      <c r="E29" s="41">
        <v>0</v>
      </c>
      <c r="F29" s="29"/>
      <c r="G29" s="29"/>
      <c r="H29" s="29"/>
      <c r="I29" s="29"/>
      <c r="J29" s="29"/>
      <c r="K29" s="29"/>
      <c r="L29" s="29"/>
      <c r="M29" s="29"/>
      <c r="N29" s="29"/>
      <c r="O29" s="29"/>
      <c r="P29" s="29"/>
      <c r="Q29" s="29"/>
      <c r="R29" s="29"/>
      <c r="S29" s="29"/>
      <c r="T29" s="29"/>
      <c r="U29" s="29"/>
      <c r="V29" s="29"/>
      <c r="W29" s="29"/>
      <c r="X29" s="29"/>
      <c r="Y29" s="29"/>
      <c r="Z29" s="29"/>
      <c r="AA29" s="29"/>
    </row>
    <row r="30" spans="2:27" s="38" customFormat="1" ht="20.149999999999999" customHeight="1" x14ac:dyDescent="0.35">
      <c r="B30" s="43" t="s">
        <v>64</v>
      </c>
      <c r="C30" s="41">
        <v>0</v>
      </c>
      <c r="D30" s="41">
        <v>0</v>
      </c>
      <c r="E30" s="41">
        <v>0</v>
      </c>
      <c r="F30" s="29"/>
      <c r="G30" s="29"/>
      <c r="H30" s="29"/>
      <c r="I30" s="29"/>
      <c r="J30" s="29"/>
      <c r="K30" s="29"/>
      <c r="L30" s="29"/>
      <c r="M30" s="29"/>
      <c r="N30" s="29"/>
      <c r="O30" s="29"/>
      <c r="P30" s="29"/>
      <c r="Q30" s="29"/>
      <c r="R30" s="29"/>
      <c r="S30" s="29"/>
      <c r="T30" s="29"/>
      <c r="U30" s="29"/>
      <c r="V30" s="29"/>
      <c r="W30" s="29"/>
      <c r="X30" s="29"/>
      <c r="Y30" s="29"/>
      <c r="Z30" s="29"/>
      <c r="AA30" s="29"/>
    </row>
    <row r="31" spans="2:27" s="38" customFormat="1" ht="20.149999999999999" customHeight="1" x14ac:dyDescent="0.35">
      <c r="B31" s="43" t="s">
        <v>65</v>
      </c>
      <c r="C31" s="41"/>
      <c r="D31" s="41"/>
      <c r="E31" s="41"/>
      <c r="F31" s="29"/>
      <c r="G31" s="29"/>
      <c r="H31" s="29"/>
      <c r="I31" s="29"/>
      <c r="J31" s="29"/>
      <c r="K31" s="29"/>
      <c r="L31" s="29"/>
      <c r="M31" s="29"/>
      <c r="N31" s="29"/>
      <c r="O31" s="29"/>
      <c r="P31" s="29"/>
      <c r="Q31" s="29"/>
      <c r="R31" s="29"/>
      <c r="S31" s="29"/>
      <c r="T31" s="29"/>
      <c r="U31" s="29"/>
      <c r="V31" s="29"/>
      <c r="W31" s="29"/>
      <c r="X31" s="29"/>
      <c r="Y31" s="29"/>
      <c r="Z31" s="29"/>
      <c r="AA31" s="29"/>
    </row>
    <row r="32" spans="2:27" s="38" customFormat="1" ht="20.149999999999999" customHeight="1" x14ac:dyDescent="0.35">
      <c r="B32" s="43" t="s">
        <v>57</v>
      </c>
      <c r="C32" s="41">
        <v>0</v>
      </c>
      <c r="D32" s="41">
        <v>0</v>
      </c>
      <c r="E32" s="41">
        <v>0</v>
      </c>
      <c r="F32" s="29"/>
      <c r="G32" s="29"/>
      <c r="H32" s="29"/>
      <c r="I32" s="29"/>
      <c r="J32" s="29"/>
      <c r="K32" s="29"/>
      <c r="L32" s="29"/>
      <c r="M32" s="29"/>
      <c r="N32" s="29"/>
      <c r="O32" s="29"/>
      <c r="P32" s="29"/>
      <c r="Q32" s="29"/>
      <c r="R32" s="29"/>
      <c r="S32" s="29"/>
      <c r="T32" s="29"/>
      <c r="U32" s="29"/>
      <c r="V32" s="29"/>
      <c r="W32" s="29"/>
      <c r="X32" s="29"/>
      <c r="Y32" s="29"/>
      <c r="Z32" s="29"/>
      <c r="AA32" s="29"/>
    </row>
    <row r="33" spans="2:27" s="38" customFormat="1" ht="20.149999999999999" customHeight="1" x14ac:dyDescent="0.35">
      <c r="B33" s="45" t="s">
        <v>58</v>
      </c>
      <c r="C33" s="46">
        <v>0</v>
      </c>
      <c r="D33" s="46">
        <v>0</v>
      </c>
      <c r="E33" s="46">
        <v>0</v>
      </c>
      <c r="F33" s="29"/>
      <c r="G33" s="29"/>
      <c r="H33" s="29"/>
      <c r="I33" s="29"/>
      <c r="J33" s="29"/>
      <c r="K33" s="29"/>
      <c r="L33" s="29"/>
      <c r="M33" s="29"/>
      <c r="N33" s="29"/>
      <c r="O33" s="29"/>
      <c r="P33" s="29"/>
      <c r="Q33" s="29"/>
      <c r="R33" s="29"/>
      <c r="S33" s="29"/>
      <c r="T33" s="29"/>
      <c r="U33" s="29"/>
      <c r="V33" s="29"/>
      <c r="W33" s="29"/>
      <c r="X33" s="29"/>
      <c r="Y33" s="29"/>
      <c r="Z33" s="29"/>
      <c r="AA33" s="29"/>
    </row>
    <row r="34" spans="2:27" s="38" customFormat="1" ht="20.149999999999999" customHeight="1" x14ac:dyDescent="0.35">
      <c r="B34" s="45" t="s">
        <v>66</v>
      </c>
      <c r="C34" s="46">
        <v>0</v>
      </c>
      <c r="D34" s="46">
        <v>0</v>
      </c>
      <c r="E34" s="46">
        <v>0</v>
      </c>
      <c r="F34" s="29"/>
      <c r="G34" s="29"/>
      <c r="H34" s="29"/>
      <c r="I34" s="29"/>
      <c r="J34" s="29"/>
      <c r="K34" s="29"/>
      <c r="L34" s="29"/>
      <c r="M34" s="29"/>
      <c r="N34" s="29"/>
      <c r="O34" s="29"/>
      <c r="P34" s="29"/>
      <c r="Q34" s="29"/>
      <c r="R34" s="29"/>
      <c r="S34" s="29"/>
      <c r="T34" s="29"/>
      <c r="U34" s="29"/>
      <c r="V34" s="29"/>
      <c r="W34" s="29"/>
      <c r="X34" s="29"/>
      <c r="Y34" s="29"/>
      <c r="Z34" s="29"/>
      <c r="AA34" s="29"/>
    </row>
    <row r="35" spans="2:27" s="38" customFormat="1" ht="15.5" x14ac:dyDescent="0.35">
      <c r="B35" s="261"/>
      <c r="C35" s="262"/>
      <c r="D35" s="262"/>
      <c r="E35" s="263"/>
      <c r="F35" s="29"/>
      <c r="G35" s="29"/>
      <c r="H35" s="29"/>
      <c r="I35" s="29"/>
      <c r="J35" s="29"/>
      <c r="K35" s="29"/>
      <c r="L35" s="29"/>
      <c r="M35" s="29"/>
      <c r="N35" s="29"/>
      <c r="O35" s="29"/>
      <c r="P35" s="29"/>
      <c r="Q35" s="29"/>
      <c r="R35" s="29"/>
      <c r="S35" s="29"/>
      <c r="T35" s="29"/>
      <c r="U35" s="29"/>
      <c r="V35" s="29"/>
      <c r="W35" s="29"/>
      <c r="X35" s="29"/>
      <c r="Y35" s="29"/>
      <c r="Z35" s="29"/>
      <c r="AA35" s="29"/>
    </row>
    <row r="36" spans="2:27" s="38" customFormat="1" ht="25" customHeight="1" x14ac:dyDescent="0.35">
      <c r="B36" s="47" t="s">
        <v>67</v>
      </c>
      <c r="C36" s="46">
        <v>0</v>
      </c>
      <c r="D36" s="46">
        <v>0</v>
      </c>
      <c r="E36" s="46">
        <v>0</v>
      </c>
      <c r="F36" s="29"/>
      <c r="G36" s="29"/>
      <c r="H36" s="48"/>
      <c r="I36" s="29"/>
      <c r="J36" s="29"/>
      <c r="K36" s="29"/>
      <c r="L36" s="29"/>
      <c r="M36" s="29"/>
      <c r="N36" s="29"/>
      <c r="O36" s="29"/>
      <c r="P36" s="29"/>
      <c r="Q36" s="29"/>
      <c r="R36" s="29"/>
      <c r="S36" s="29"/>
      <c r="T36" s="29"/>
      <c r="U36" s="29"/>
      <c r="V36" s="29"/>
      <c r="W36" s="29"/>
      <c r="X36" s="29"/>
      <c r="Y36" s="29"/>
      <c r="Z36" s="29"/>
      <c r="AA36" s="29"/>
    </row>
    <row r="37" spans="2:27" s="38" customFormat="1" ht="25" customHeight="1" x14ac:dyDescent="0.35">
      <c r="B37" s="47" t="s">
        <v>68</v>
      </c>
      <c r="C37" s="46">
        <v>100000</v>
      </c>
      <c r="D37" s="46">
        <v>300000</v>
      </c>
      <c r="E37" s="46">
        <v>200000</v>
      </c>
      <c r="F37" s="29"/>
      <c r="G37" s="29"/>
      <c r="H37" s="29"/>
      <c r="I37" s="29"/>
      <c r="J37" s="29"/>
      <c r="K37" s="29"/>
      <c r="L37" s="29"/>
      <c r="M37" s="29"/>
      <c r="N37" s="29"/>
      <c r="O37" s="29"/>
      <c r="P37" s="29"/>
      <c r="Q37" s="29"/>
      <c r="R37" s="29"/>
      <c r="S37" s="29"/>
      <c r="T37" s="29"/>
      <c r="U37" s="29"/>
      <c r="V37" s="29"/>
      <c r="W37" s="29"/>
      <c r="X37" s="29"/>
      <c r="Y37" s="29"/>
      <c r="Z37" s="29"/>
      <c r="AA37" s="29"/>
    </row>
    <row r="38" spans="2:27" ht="14.5" x14ac:dyDescent="0.35">
      <c r="B38" s="49"/>
      <c r="C38" s="50"/>
      <c r="D38" s="50"/>
      <c r="E38" s="50"/>
      <c r="F38" s="51"/>
      <c r="G38" s="51"/>
      <c r="H38" s="51"/>
      <c r="I38" s="51"/>
      <c r="J38" s="51"/>
      <c r="K38" s="51"/>
      <c r="L38" s="51"/>
      <c r="M38" s="51"/>
      <c r="N38" s="51"/>
      <c r="O38" s="51"/>
      <c r="P38" s="51"/>
      <c r="Q38" s="51"/>
      <c r="R38" s="51"/>
      <c r="S38" s="51"/>
      <c r="T38" s="51"/>
      <c r="U38" s="51"/>
      <c r="V38" s="51"/>
      <c r="W38" s="51"/>
      <c r="X38" s="51"/>
      <c r="Y38" s="51"/>
      <c r="Z38" s="51"/>
      <c r="AA38" s="51"/>
    </row>
    <row r="39" spans="2:27" ht="30" customHeight="1" x14ac:dyDescent="0.3">
      <c r="B39" s="251" t="str">
        <f>IF(OR(AND(ISTEXT(C13),ISTEXT(D13)), AND(ISTEXT(C13),ISTEXT(E13)), AND(ISTEXT(D13),ISTEXT(E13))), _xlfn.CONCAT("Preferred Vendor is not the lowest quotation, please fill in ", '[1]Part B Vendor Eval Matrix'!B1),"")</f>
        <v>Preferred Vendor is not the lowest quotation, please fill in PART B: VENDOR EVALUATION MATRIX</v>
      </c>
      <c r="C39" s="251"/>
      <c r="D39" s="251"/>
      <c r="E39" s="251"/>
      <c r="F39" s="51"/>
      <c r="G39" s="51"/>
      <c r="H39" s="51"/>
      <c r="I39" s="51"/>
      <c r="J39" s="51"/>
      <c r="K39" s="51"/>
      <c r="L39" s="51"/>
      <c r="M39" s="51"/>
      <c r="N39" s="51"/>
      <c r="O39" s="51"/>
      <c r="P39" s="51"/>
      <c r="Q39" s="51"/>
      <c r="R39" s="51"/>
      <c r="S39" s="51"/>
      <c r="T39" s="51"/>
      <c r="U39" s="51"/>
      <c r="V39" s="51"/>
      <c r="W39" s="51"/>
      <c r="X39" s="51"/>
      <c r="Y39" s="51"/>
      <c r="Z39" s="51"/>
      <c r="AA39" s="51"/>
    </row>
    <row r="40" spans="2:27" ht="14" hidden="1" x14ac:dyDescent="0.3">
      <c r="B40" s="52"/>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2:27" ht="15.5" hidden="1" x14ac:dyDescent="0.3">
      <c r="B41" s="53" t="s">
        <v>49</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2:27" ht="15.5" hidden="1" x14ac:dyDescent="0.3">
      <c r="B42" s="54" t="s">
        <v>48</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2:27" ht="15.5" hidden="1" x14ac:dyDescent="0.3">
      <c r="B43" s="54" t="s">
        <v>69</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2:27" ht="14" hidden="1" x14ac:dyDescent="0.3">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2:27" ht="14" x14ac:dyDescent="0.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2:27" ht="14.5" x14ac:dyDescent="0.35">
      <c r="B46" s="55" t="s">
        <v>70</v>
      </c>
      <c r="C46" s="56"/>
      <c r="D46" s="56"/>
      <c r="E46" s="56"/>
      <c r="F46" s="51"/>
      <c r="G46" s="51"/>
      <c r="H46" s="51"/>
      <c r="I46" s="51"/>
      <c r="J46" s="51"/>
      <c r="K46" s="51"/>
      <c r="L46" s="51"/>
      <c r="M46" s="51"/>
      <c r="N46" s="51"/>
      <c r="O46" s="51"/>
      <c r="P46" s="51"/>
      <c r="Q46" s="51"/>
      <c r="R46" s="51"/>
      <c r="S46" s="51"/>
      <c r="T46" s="51"/>
      <c r="U46" s="51"/>
      <c r="V46" s="51"/>
      <c r="W46" s="51"/>
      <c r="X46" s="51"/>
      <c r="Y46" s="51"/>
      <c r="Z46" s="51"/>
      <c r="AA46" s="51"/>
    </row>
    <row r="47" spans="2:27" ht="14.5" x14ac:dyDescent="0.35">
      <c r="B47" s="252">
        <v>1</v>
      </c>
      <c r="C47" s="252"/>
      <c r="D47" s="252"/>
      <c r="E47" s="252"/>
      <c r="F47" s="51"/>
      <c r="G47" s="51"/>
      <c r="H47" s="51"/>
      <c r="I47" s="51"/>
      <c r="J47" s="51"/>
      <c r="K47" s="51"/>
      <c r="L47" s="51"/>
      <c r="M47" s="51"/>
      <c r="N47" s="51"/>
      <c r="O47" s="51"/>
      <c r="P47" s="51"/>
      <c r="Q47" s="51"/>
      <c r="R47" s="51"/>
      <c r="S47" s="51"/>
      <c r="T47" s="51"/>
      <c r="U47" s="51"/>
      <c r="V47" s="51"/>
      <c r="W47" s="51"/>
      <c r="X47" s="51"/>
      <c r="Y47" s="51"/>
      <c r="Z47" s="51"/>
      <c r="AA47" s="51"/>
    </row>
    <row r="48" spans="2:27" ht="14.5" x14ac:dyDescent="0.35">
      <c r="B48" s="252">
        <v>2</v>
      </c>
      <c r="C48" s="252"/>
      <c r="D48" s="252"/>
      <c r="E48" s="252"/>
      <c r="F48" s="51"/>
      <c r="G48" s="51"/>
      <c r="H48" s="51"/>
      <c r="I48" s="51"/>
      <c r="J48" s="51"/>
      <c r="K48" s="51"/>
      <c r="L48" s="51"/>
      <c r="M48" s="51"/>
      <c r="N48" s="51"/>
      <c r="O48" s="51"/>
      <c r="P48" s="51"/>
      <c r="Q48" s="51"/>
      <c r="R48" s="51"/>
      <c r="S48" s="51"/>
      <c r="T48" s="51"/>
      <c r="U48" s="51"/>
      <c r="V48" s="51"/>
      <c r="W48" s="51"/>
      <c r="X48" s="51"/>
      <c r="Y48" s="51"/>
      <c r="Z48" s="51"/>
      <c r="AA48" s="51"/>
    </row>
    <row r="49" spans="2:27" ht="14.5" x14ac:dyDescent="0.35">
      <c r="B49" s="252">
        <v>3</v>
      </c>
      <c r="C49" s="252"/>
      <c r="D49" s="252"/>
      <c r="E49" s="252"/>
      <c r="F49" s="51"/>
      <c r="G49" s="51"/>
      <c r="H49" s="51"/>
      <c r="I49" s="51"/>
      <c r="J49" s="51"/>
      <c r="K49" s="51"/>
      <c r="L49" s="51"/>
      <c r="M49" s="51"/>
      <c r="N49" s="51"/>
      <c r="O49" s="51"/>
      <c r="P49" s="51"/>
      <c r="Q49" s="51"/>
      <c r="R49" s="51"/>
      <c r="S49" s="51"/>
      <c r="T49" s="51"/>
      <c r="U49" s="51"/>
      <c r="V49" s="51"/>
      <c r="W49" s="51"/>
      <c r="X49" s="51"/>
      <c r="Y49" s="51"/>
      <c r="Z49" s="51"/>
      <c r="AA49" s="51"/>
    </row>
    <row r="50" spans="2:27" ht="14" x14ac:dyDescent="0.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row>
    <row r="51" spans="2:27" ht="14" x14ac:dyDescent="0.3">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row>
    <row r="52" spans="2:27" ht="14" x14ac:dyDescent="0.3">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2:27" ht="14" x14ac:dyDescent="0.3">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row>
    <row r="54" spans="2:27" ht="14" x14ac:dyDescent="0.3">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2:27" ht="14" x14ac:dyDescent="0.3">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2:27" ht="14" x14ac:dyDescent="0.3">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row>
    <row r="57" spans="2:27" ht="14" x14ac:dyDescent="0.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row>
    <row r="58" spans="2:27" ht="14" x14ac:dyDescent="0.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2:27" ht="14" x14ac:dyDescent="0.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2:27" ht="14" x14ac:dyDescent="0.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2:27" ht="14" x14ac:dyDescent="0.3">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2:27" ht="14" x14ac:dyDescent="0.3">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row>
    <row r="63" spans="2:27" ht="14" x14ac:dyDescent="0.3">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row>
    <row r="64" spans="2:27" ht="14" x14ac:dyDescent="0.3">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row>
    <row r="65" spans="2:27" ht="14" x14ac:dyDescent="0.3">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2:27" ht="14" x14ac:dyDescent="0.3">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row>
    <row r="67" spans="2:27" ht="14" x14ac:dyDescent="0.3">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row>
    <row r="68" spans="2:27" ht="14" x14ac:dyDescent="0.3">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2:27" ht="14" x14ac:dyDescent="0.3">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2:27" ht="14" x14ac:dyDescent="0.3">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2:27" ht="14" x14ac:dyDescent="0.3">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row>
    <row r="72" spans="2:27" ht="14" x14ac:dyDescent="0.3">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2:27" ht="14" x14ac:dyDescent="0.3">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2:27" ht="14" x14ac:dyDescent="0.3">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row>
    <row r="75" spans="2:27" ht="14" x14ac:dyDescent="0.3">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row>
    <row r="76" spans="2:27" ht="14" x14ac:dyDescent="0.3">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row>
    <row r="77" spans="2:27" ht="14" x14ac:dyDescent="0.3">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row>
    <row r="78" spans="2:27" ht="14" x14ac:dyDescent="0.3">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row>
    <row r="79" spans="2:27" ht="14" x14ac:dyDescent="0.3">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row>
    <row r="80" spans="2:27" ht="14" x14ac:dyDescent="0.3">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row>
    <row r="81" spans="2:27" ht="14" x14ac:dyDescent="0.3">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row>
    <row r="82" spans="2:27" ht="14" x14ac:dyDescent="0.3">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2:27" ht="14" x14ac:dyDescent="0.3">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row>
    <row r="84" spans="2:27" ht="14" x14ac:dyDescent="0.3">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2:27" ht="14" x14ac:dyDescent="0.3">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2:27" ht="14" x14ac:dyDescent="0.3">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2:27" ht="14" x14ac:dyDescent="0.3">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2:27" ht="14" x14ac:dyDescent="0.3">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2:27" ht="14" x14ac:dyDescent="0.3">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2:27" ht="14" x14ac:dyDescent="0.3">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2:27" ht="14" x14ac:dyDescent="0.3">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2:27" ht="14" x14ac:dyDescent="0.3">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2:27" ht="14" x14ac:dyDescent="0.3">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row>
    <row r="94" spans="2:27" ht="14" x14ac:dyDescent="0.3">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2:27" ht="14" x14ac:dyDescent="0.3">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2:27" ht="14" x14ac:dyDescent="0.3">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2:27" ht="14" x14ac:dyDescent="0.3">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2:27" ht="14" x14ac:dyDescent="0.3">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2:27" ht="14" x14ac:dyDescent="0.3">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row>
    <row r="100" spans="2:27" ht="14" x14ac:dyDescent="0.3">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2:27" ht="14" x14ac:dyDescent="0.3">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2:27" ht="14" x14ac:dyDescent="0.3">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2:27" ht="14" x14ac:dyDescent="0.3">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2:27" ht="14" x14ac:dyDescent="0.3">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2:27" ht="14" x14ac:dyDescent="0.3">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2:27" ht="14" x14ac:dyDescent="0.3">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2:27" ht="14" x14ac:dyDescent="0.3">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spans="2:27" ht="14" x14ac:dyDescent="0.3">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2:27" ht="14" x14ac:dyDescent="0.3">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2:27" ht="14" x14ac:dyDescent="0.3">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2:27" ht="14" x14ac:dyDescent="0.3">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2:27" ht="14" x14ac:dyDescent="0.3">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2:27" ht="14" x14ac:dyDescent="0.3">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2:27" ht="14" x14ac:dyDescent="0.3">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2:27" ht="14" x14ac:dyDescent="0.3">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2:27" ht="14" x14ac:dyDescent="0.3">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2:27" ht="14" x14ac:dyDescent="0.3">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2:27" ht="14" x14ac:dyDescent="0.3">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2:27" ht="14" x14ac:dyDescent="0.3">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2:27" ht="14" x14ac:dyDescent="0.3">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2:27" ht="14" x14ac:dyDescent="0.3">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2:27" ht="14" x14ac:dyDescent="0.3">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2:27" ht="14" x14ac:dyDescent="0.3">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2:27" ht="14" x14ac:dyDescent="0.3">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row>
    <row r="125" spans="2:27" ht="14" x14ac:dyDescent="0.3">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2:27" ht="14" x14ac:dyDescent="0.3">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row>
    <row r="127" spans="2:27" ht="14" x14ac:dyDescent="0.3">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2:27" ht="14" x14ac:dyDescent="0.3">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spans="2:27" ht="14" x14ac:dyDescent="0.3">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2:27" ht="14" x14ac:dyDescent="0.3">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row>
    <row r="131" spans="2:27" ht="14" x14ac:dyDescent="0.3">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2:27" ht="14" x14ac:dyDescent="0.3">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2:27" ht="14" x14ac:dyDescent="0.3">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2:27" ht="14" x14ac:dyDescent="0.3">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2:27" ht="14" x14ac:dyDescent="0.3">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row>
    <row r="136" spans="2:27" ht="14" x14ac:dyDescent="0.3">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2:27" ht="14" x14ac:dyDescent="0.3">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2:27" ht="14" x14ac:dyDescent="0.3">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2:27" ht="14" x14ac:dyDescent="0.3">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2:27" ht="14" x14ac:dyDescent="0.3">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2:27" ht="14" x14ac:dyDescent="0.3">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2:27" ht="14" x14ac:dyDescent="0.3">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2:27" ht="14" x14ac:dyDescent="0.3">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2:27" ht="14" x14ac:dyDescent="0.3">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2:27" ht="14" x14ac:dyDescent="0.3">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2:27" ht="14" x14ac:dyDescent="0.3">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2:27" ht="14" x14ac:dyDescent="0.3">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2:27" ht="14" x14ac:dyDescent="0.3">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2:27" ht="14" x14ac:dyDescent="0.3">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2:27" ht="14" x14ac:dyDescent="0.3">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2:27" ht="14" x14ac:dyDescent="0.3">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2:27" ht="14" x14ac:dyDescent="0.3">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2:27" ht="14" x14ac:dyDescent="0.3">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2:27" ht="14" x14ac:dyDescent="0.3">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2:27" ht="14" x14ac:dyDescent="0.3">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2:27" ht="14" x14ac:dyDescent="0.3">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row>
    <row r="157" spans="2:27" ht="14" x14ac:dyDescent="0.3">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2:27" ht="14" x14ac:dyDescent="0.3">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2:27" ht="14" x14ac:dyDescent="0.3">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2:27" ht="14" x14ac:dyDescent="0.3">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2:27" ht="14" x14ac:dyDescent="0.3">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2:27" ht="14" x14ac:dyDescent="0.3">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2:27" ht="14" x14ac:dyDescent="0.3">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2:27" ht="14" x14ac:dyDescent="0.3">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2:27" ht="14" x14ac:dyDescent="0.3">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2:27" ht="14" x14ac:dyDescent="0.3">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2:27" ht="14" x14ac:dyDescent="0.3">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2:27" ht="14" x14ac:dyDescent="0.3">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2:27" ht="14" x14ac:dyDescent="0.3">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2:27" ht="14" x14ac:dyDescent="0.3">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2:27" ht="14" x14ac:dyDescent="0.3">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2:27" ht="14" x14ac:dyDescent="0.3">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2:27" ht="14" x14ac:dyDescent="0.3">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2:27" ht="14" x14ac:dyDescent="0.3">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2:27" ht="14" x14ac:dyDescent="0.3">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2:27" ht="14" x14ac:dyDescent="0.3">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2:27" ht="14" x14ac:dyDescent="0.3">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2:27" ht="14" x14ac:dyDescent="0.3">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2:27" ht="14" x14ac:dyDescent="0.3">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2:27" ht="14" x14ac:dyDescent="0.3">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2:27" ht="14" x14ac:dyDescent="0.3">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2:27" ht="14" x14ac:dyDescent="0.3">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2:27" ht="14" x14ac:dyDescent="0.3">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2:27" ht="14" x14ac:dyDescent="0.3">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2:27" ht="14" x14ac:dyDescent="0.3">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2:27" ht="14" x14ac:dyDescent="0.3">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2:27" ht="14" x14ac:dyDescent="0.3">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2:27" ht="14" x14ac:dyDescent="0.3">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2:27" ht="14" x14ac:dyDescent="0.3">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2:27" ht="14" x14ac:dyDescent="0.3">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2:27" ht="14" x14ac:dyDescent="0.3">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2:27" ht="14" x14ac:dyDescent="0.3">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2:27" ht="14" x14ac:dyDescent="0.3">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2:27" ht="14" x14ac:dyDescent="0.3">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2:27" ht="14" x14ac:dyDescent="0.3">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2:27" ht="14" x14ac:dyDescent="0.3">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2:27" ht="14" x14ac:dyDescent="0.3">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2:27" ht="14" x14ac:dyDescent="0.3">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2:27" ht="14" x14ac:dyDescent="0.3">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2:27" ht="14" x14ac:dyDescent="0.3">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2:27" ht="14" x14ac:dyDescent="0.3">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2:27" ht="14" x14ac:dyDescent="0.3">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2:27" ht="14" x14ac:dyDescent="0.3">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2:27" ht="14" x14ac:dyDescent="0.3">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2:27" ht="14" x14ac:dyDescent="0.3">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2:27" ht="14" x14ac:dyDescent="0.3">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2:27" ht="14" x14ac:dyDescent="0.3">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2:27" ht="14" x14ac:dyDescent="0.3">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2:27" ht="14" x14ac:dyDescent="0.3">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2:27" ht="14" x14ac:dyDescent="0.3">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2:27" ht="14" x14ac:dyDescent="0.3">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2:27" ht="14" x14ac:dyDescent="0.3">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2:27" ht="14" x14ac:dyDescent="0.3">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2:27" ht="14" x14ac:dyDescent="0.3">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2:27" ht="14" x14ac:dyDescent="0.3">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2:27" ht="14" x14ac:dyDescent="0.3">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2:27" ht="14" x14ac:dyDescent="0.3">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2:27" ht="14" x14ac:dyDescent="0.3">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2:27" ht="14" x14ac:dyDescent="0.3">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2:27" ht="14" x14ac:dyDescent="0.3">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2:27" ht="14" x14ac:dyDescent="0.3">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2:27" ht="14" x14ac:dyDescent="0.3">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2:27" ht="14" x14ac:dyDescent="0.3">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2:27" ht="14" x14ac:dyDescent="0.3">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2:27" ht="14" x14ac:dyDescent="0.3">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2:27" ht="14" x14ac:dyDescent="0.3">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2:27" ht="14" x14ac:dyDescent="0.3">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2:27" ht="14" x14ac:dyDescent="0.3">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2:27" ht="14" x14ac:dyDescent="0.3">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2:27" ht="14" x14ac:dyDescent="0.3">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2:27" ht="14" x14ac:dyDescent="0.3">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2:27" ht="14" x14ac:dyDescent="0.3">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row>
    <row r="233" spans="2:27" ht="14" x14ac:dyDescent="0.3">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2:27" ht="14" x14ac:dyDescent="0.3">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2:27" ht="14" x14ac:dyDescent="0.3">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row>
    <row r="236" spans="2:27" ht="14" x14ac:dyDescent="0.3">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2:27" ht="14" x14ac:dyDescent="0.3">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2:27" ht="14" x14ac:dyDescent="0.3">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2:27" ht="14" x14ac:dyDescent="0.3">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2:27" ht="14" x14ac:dyDescent="0.3">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2:27" ht="14" x14ac:dyDescent="0.3">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2:27" ht="14" x14ac:dyDescent="0.3">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2:27" ht="14" x14ac:dyDescent="0.3">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2:27" ht="14" x14ac:dyDescent="0.3">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2:27" ht="14" x14ac:dyDescent="0.3">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2:27" ht="14" x14ac:dyDescent="0.3">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2:27" ht="14" x14ac:dyDescent="0.3">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row>
    <row r="248" spans="2:27" ht="14" x14ac:dyDescent="0.3">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2:27" ht="14" x14ac:dyDescent="0.3">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row>
    <row r="250" spans="2:27" ht="14" x14ac:dyDescent="0.3">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2:27" ht="14" x14ac:dyDescent="0.3">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2:27" ht="14" x14ac:dyDescent="0.3">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2:27" ht="14" x14ac:dyDescent="0.3">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2:27" ht="14" x14ac:dyDescent="0.3">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2:27" ht="14" x14ac:dyDescent="0.3">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2:27" ht="14" x14ac:dyDescent="0.3">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2:27" ht="14" x14ac:dyDescent="0.3">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2:27" ht="14" x14ac:dyDescent="0.3">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2:27" ht="14" x14ac:dyDescent="0.3">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2:27" ht="14" x14ac:dyDescent="0.3">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2:27" ht="14" x14ac:dyDescent="0.3">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2:27" ht="14" x14ac:dyDescent="0.3">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row>
    <row r="263" spans="2:27" ht="14" x14ac:dyDescent="0.3">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2:27" ht="14" x14ac:dyDescent="0.3">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2:27" ht="14" x14ac:dyDescent="0.3">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2:27" ht="14" x14ac:dyDescent="0.3">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2:27" ht="14" x14ac:dyDescent="0.3">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2:27" ht="14" x14ac:dyDescent="0.3">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2:27" ht="14" x14ac:dyDescent="0.3">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2:27" ht="14" x14ac:dyDescent="0.3">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2:27" ht="14" x14ac:dyDescent="0.3">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row>
    <row r="272" spans="2:27" ht="14" x14ac:dyDescent="0.3">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2:27" ht="14" x14ac:dyDescent="0.3">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2:27" ht="14" x14ac:dyDescent="0.3">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2:27" ht="14" x14ac:dyDescent="0.3">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row>
    <row r="276" spans="2:27" ht="14" x14ac:dyDescent="0.3">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2:27" ht="14" x14ac:dyDescent="0.3">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2:27" ht="14" x14ac:dyDescent="0.3">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2:27" ht="14" x14ac:dyDescent="0.3">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2:27" ht="14" x14ac:dyDescent="0.3">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2:27" ht="14" x14ac:dyDescent="0.3">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2:27" ht="14" x14ac:dyDescent="0.3">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2:27" ht="14" x14ac:dyDescent="0.3">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2:27" ht="14" x14ac:dyDescent="0.3">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2:27" ht="14" x14ac:dyDescent="0.3">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2:27" ht="14" x14ac:dyDescent="0.3">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2:27" ht="14" x14ac:dyDescent="0.3">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2:27" ht="14" x14ac:dyDescent="0.3">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2:27" ht="14" x14ac:dyDescent="0.3">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2:27" ht="14" x14ac:dyDescent="0.3">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row>
    <row r="291" spans="2:27" ht="14" x14ac:dyDescent="0.3">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2:27" ht="14" x14ac:dyDescent="0.3">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2:27" ht="14" x14ac:dyDescent="0.3">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2:27" ht="14" x14ac:dyDescent="0.3">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row>
    <row r="295" spans="2:27" ht="14" x14ac:dyDescent="0.3">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row>
    <row r="296" spans="2:27" ht="14" x14ac:dyDescent="0.3">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2:27" ht="14" x14ac:dyDescent="0.3">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2:27" ht="14" x14ac:dyDescent="0.3">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2:27" ht="14" x14ac:dyDescent="0.3">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2:27" ht="14" x14ac:dyDescent="0.3">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2:27" ht="14" x14ac:dyDescent="0.3">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2:27" ht="14" x14ac:dyDescent="0.3">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row>
    <row r="303" spans="2:27" ht="14" x14ac:dyDescent="0.3">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row>
    <row r="304" spans="2:27" ht="14" x14ac:dyDescent="0.3">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2:27" ht="14" x14ac:dyDescent="0.3">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2:27" ht="14" x14ac:dyDescent="0.3">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row>
    <row r="307" spans="2:27" ht="14" x14ac:dyDescent="0.3">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row>
    <row r="308" spans="2:27" ht="14" x14ac:dyDescent="0.3">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2:27" ht="14" x14ac:dyDescent="0.3">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row>
    <row r="310" spans="2:27" ht="14" x14ac:dyDescent="0.3">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2:27" ht="14" x14ac:dyDescent="0.3">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row>
    <row r="312" spans="2:27" ht="14" x14ac:dyDescent="0.3">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2:27" ht="14" x14ac:dyDescent="0.3">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2:27" ht="14" x14ac:dyDescent="0.3">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2:27" ht="14" x14ac:dyDescent="0.3">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2:27" ht="14" x14ac:dyDescent="0.3">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2:27" ht="14" x14ac:dyDescent="0.3">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2:27" ht="14" x14ac:dyDescent="0.3">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row>
    <row r="319" spans="2:27" ht="14" x14ac:dyDescent="0.3">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2:27" ht="14" x14ac:dyDescent="0.3">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2:27" ht="14" x14ac:dyDescent="0.3">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2:27" ht="14" x14ac:dyDescent="0.3">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2:27" ht="14" x14ac:dyDescent="0.3">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2:27" ht="14" x14ac:dyDescent="0.3">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2:27" ht="14" x14ac:dyDescent="0.3">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2:27" ht="14" x14ac:dyDescent="0.3">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2:27" ht="14" x14ac:dyDescent="0.3">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2:27" ht="14" x14ac:dyDescent="0.3">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row>
    <row r="329" spans="2:27" ht="14" x14ac:dyDescent="0.3">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2:27" ht="14" x14ac:dyDescent="0.3">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2:27" ht="14" x14ac:dyDescent="0.3">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2:27" ht="14" x14ac:dyDescent="0.3">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2:27" ht="14" x14ac:dyDescent="0.3">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2:27" ht="14" x14ac:dyDescent="0.3">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2:27" ht="14" x14ac:dyDescent="0.3">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2:27" ht="14" x14ac:dyDescent="0.3">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row>
    <row r="337" spans="2:27" ht="14" x14ac:dyDescent="0.3">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2:27" ht="14" x14ac:dyDescent="0.3">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2:27" ht="14" x14ac:dyDescent="0.3">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2:27" ht="14" x14ac:dyDescent="0.3">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2:27" ht="14" x14ac:dyDescent="0.3">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2:27" ht="14" x14ac:dyDescent="0.3">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row>
    <row r="343" spans="2:27" ht="14" x14ac:dyDescent="0.3">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2:27" ht="14" x14ac:dyDescent="0.3">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row>
    <row r="345" spans="2:27" ht="14" x14ac:dyDescent="0.3">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2:27" ht="14" x14ac:dyDescent="0.3">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2:27" ht="14" x14ac:dyDescent="0.3">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2:27" ht="14" x14ac:dyDescent="0.3">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2:27" ht="14" x14ac:dyDescent="0.3">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2:27" ht="14" x14ac:dyDescent="0.3">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row>
    <row r="351" spans="2:27" ht="14" x14ac:dyDescent="0.3">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2:27" ht="14" x14ac:dyDescent="0.3">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row>
    <row r="353" spans="2:27" ht="14" x14ac:dyDescent="0.3">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2:27" ht="14" x14ac:dyDescent="0.3">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2:27" ht="14" x14ac:dyDescent="0.3">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2:27" ht="14" x14ac:dyDescent="0.3">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2:27" ht="14" x14ac:dyDescent="0.3">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2:27" ht="14" x14ac:dyDescent="0.3">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2:27" ht="14" x14ac:dyDescent="0.3">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2:27" ht="14" x14ac:dyDescent="0.3">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row>
    <row r="361" spans="2:27" ht="14" x14ac:dyDescent="0.3">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2:27" ht="14" x14ac:dyDescent="0.3">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row>
    <row r="363" spans="2:27" ht="14" x14ac:dyDescent="0.3">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row>
    <row r="364" spans="2:27" ht="14" x14ac:dyDescent="0.3">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2:27" ht="14" x14ac:dyDescent="0.3">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2:27" ht="14" x14ac:dyDescent="0.3">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2:27" ht="14" x14ac:dyDescent="0.3">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2:27" ht="14" x14ac:dyDescent="0.3">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2:27" ht="14" x14ac:dyDescent="0.3">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2:27" ht="14" x14ac:dyDescent="0.3">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2:27" ht="14" x14ac:dyDescent="0.3">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2:27" ht="14" x14ac:dyDescent="0.3">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2:27" ht="14" x14ac:dyDescent="0.3">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row>
    <row r="374" spans="2:27" ht="14" x14ac:dyDescent="0.3">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2:27" ht="14" x14ac:dyDescent="0.3">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2:27" ht="14" x14ac:dyDescent="0.3">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2:27" ht="14" x14ac:dyDescent="0.3">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2:27" ht="14" x14ac:dyDescent="0.3">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2:27" ht="14" x14ac:dyDescent="0.3">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2:27" ht="14" x14ac:dyDescent="0.3">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2:27" ht="14" x14ac:dyDescent="0.3">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2:27" ht="14" x14ac:dyDescent="0.3">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2:27" ht="14" x14ac:dyDescent="0.3">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2:27" ht="14" x14ac:dyDescent="0.3">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row>
    <row r="385" spans="2:27" ht="14" x14ac:dyDescent="0.3">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2:27" ht="14" x14ac:dyDescent="0.3">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2:27" ht="14" x14ac:dyDescent="0.3">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2:27" ht="14" x14ac:dyDescent="0.3">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2:27" ht="14" x14ac:dyDescent="0.3">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2:27" ht="14" x14ac:dyDescent="0.3">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2:27" ht="14" x14ac:dyDescent="0.3">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2:27" ht="14" x14ac:dyDescent="0.3">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2:27" ht="14" x14ac:dyDescent="0.3">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2:27" ht="14" x14ac:dyDescent="0.3">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2:27" ht="14" x14ac:dyDescent="0.3">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2:27" ht="14" x14ac:dyDescent="0.3">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2:27" ht="14" x14ac:dyDescent="0.3">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2:27" ht="14" x14ac:dyDescent="0.3">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2:27" ht="14" x14ac:dyDescent="0.3">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2:27" ht="14" x14ac:dyDescent="0.3">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2:27" ht="14" x14ac:dyDescent="0.3">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2:27" ht="14" x14ac:dyDescent="0.3">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2:27" ht="14" x14ac:dyDescent="0.3">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2:27" ht="14" x14ac:dyDescent="0.3">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2:27" ht="14" x14ac:dyDescent="0.3">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2:27" ht="14" x14ac:dyDescent="0.3">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2:27" ht="14" x14ac:dyDescent="0.3">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2:27" ht="14" x14ac:dyDescent="0.3">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2:27" ht="14" x14ac:dyDescent="0.3">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2:27" ht="14" x14ac:dyDescent="0.3">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2:27" ht="14" x14ac:dyDescent="0.3">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2:27" ht="14" x14ac:dyDescent="0.3">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2:27" ht="14" x14ac:dyDescent="0.3">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2:27" ht="14" x14ac:dyDescent="0.3">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2:27" ht="14" x14ac:dyDescent="0.3">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2:27" ht="14" x14ac:dyDescent="0.3">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2:27" ht="14" x14ac:dyDescent="0.3">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2:27" ht="14" x14ac:dyDescent="0.3">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2:27" ht="14" x14ac:dyDescent="0.3">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2:27" ht="14" x14ac:dyDescent="0.3">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2:27" ht="14" x14ac:dyDescent="0.3">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2:27" ht="14" x14ac:dyDescent="0.3">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2:27" ht="14" x14ac:dyDescent="0.3">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2:27" ht="14" x14ac:dyDescent="0.3">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2:27" ht="14" x14ac:dyDescent="0.3">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2:27" ht="14" x14ac:dyDescent="0.3">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2:27" ht="14" x14ac:dyDescent="0.3">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2:27" ht="14" x14ac:dyDescent="0.3">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2:27" ht="14" x14ac:dyDescent="0.3">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2:27" ht="14" x14ac:dyDescent="0.3">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2:27" ht="14" x14ac:dyDescent="0.3">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2:27" ht="14" x14ac:dyDescent="0.3">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2:27" ht="14" x14ac:dyDescent="0.3">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2:27" ht="14" x14ac:dyDescent="0.3">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2:27" ht="14" x14ac:dyDescent="0.3">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2:27" ht="14" x14ac:dyDescent="0.3">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2:27" ht="14" x14ac:dyDescent="0.3">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2:27" ht="14" x14ac:dyDescent="0.3">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2:27" ht="14" x14ac:dyDescent="0.3">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2:27" ht="14" x14ac:dyDescent="0.3">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2:27" ht="14" x14ac:dyDescent="0.3">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2:27" ht="14" x14ac:dyDescent="0.3">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2:27" ht="14" x14ac:dyDescent="0.3">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2:27" ht="14" x14ac:dyDescent="0.3">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2:27" ht="14" x14ac:dyDescent="0.3">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2:27" ht="14" x14ac:dyDescent="0.3">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2:27" ht="14" x14ac:dyDescent="0.3">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2:27" ht="14" x14ac:dyDescent="0.3">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2:27" ht="14" x14ac:dyDescent="0.3">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2:27" ht="14" x14ac:dyDescent="0.3">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2:27" ht="14" x14ac:dyDescent="0.3">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2:27" ht="14" x14ac:dyDescent="0.3">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2:27" ht="14" x14ac:dyDescent="0.3">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2:27" ht="14" x14ac:dyDescent="0.3">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row>
    <row r="455" spans="2:27" ht="14" x14ac:dyDescent="0.3">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2:27" ht="14" x14ac:dyDescent="0.3">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2:27" ht="14" x14ac:dyDescent="0.3">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2:27" ht="14" x14ac:dyDescent="0.3">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2:27" ht="14" x14ac:dyDescent="0.3">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2:27" ht="14" x14ac:dyDescent="0.3">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2:27" ht="14" x14ac:dyDescent="0.3">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2:27" ht="14" x14ac:dyDescent="0.3">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2:27" ht="14" x14ac:dyDescent="0.3">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2:27" ht="14" x14ac:dyDescent="0.3">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2:27" ht="14" x14ac:dyDescent="0.3">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2:27" ht="14" x14ac:dyDescent="0.3">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2:27" ht="14" x14ac:dyDescent="0.3">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2:27" ht="14" x14ac:dyDescent="0.3">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2:27" ht="14" x14ac:dyDescent="0.3">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2:27" ht="14" x14ac:dyDescent="0.3">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2:27" ht="14" x14ac:dyDescent="0.3">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2:27" ht="14" x14ac:dyDescent="0.3">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2:27" ht="14" x14ac:dyDescent="0.3">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2:27" ht="14" x14ac:dyDescent="0.3">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2:27" ht="14" x14ac:dyDescent="0.3">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2:27" ht="14" x14ac:dyDescent="0.3">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2:27" ht="14" x14ac:dyDescent="0.3">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row>
    <row r="478" spans="2:27" ht="14" x14ac:dyDescent="0.3">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2:27" ht="14" x14ac:dyDescent="0.3">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row>
    <row r="480" spans="2:27" ht="14" x14ac:dyDescent="0.3">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2:27" ht="14" x14ac:dyDescent="0.3">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2:27" ht="14" x14ac:dyDescent="0.3">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2:27" ht="14" x14ac:dyDescent="0.3">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2:27" ht="14" x14ac:dyDescent="0.3">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2:27" ht="14" x14ac:dyDescent="0.3">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2:27" ht="14" x14ac:dyDescent="0.3">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row>
    <row r="487" spans="2:27" ht="14" x14ac:dyDescent="0.3">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2:27" ht="14" x14ac:dyDescent="0.3">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2:27" ht="14" x14ac:dyDescent="0.3">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2:27" ht="14" x14ac:dyDescent="0.3">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row>
    <row r="491" spans="2:27" ht="14" x14ac:dyDescent="0.3">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2:27" ht="14" x14ac:dyDescent="0.3">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2:27" ht="14" x14ac:dyDescent="0.3">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2:27" ht="14" x14ac:dyDescent="0.3">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2:27" ht="14" x14ac:dyDescent="0.3">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2:27" ht="14" x14ac:dyDescent="0.3">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2:27" ht="14" x14ac:dyDescent="0.3">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2:27" ht="14" x14ac:dyDescent="0.3">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2:27" ht="14" x14ac:dyDescent="0.3">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2:27" ht="14" x14ac:dyDescent="0.3">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2:27" ht="14" x14ac:dyDescent="0.3">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2:27" ht="14" x14ac:dyDescent="0.3">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2:27" ht="14" x14ac:dyDescent="0.3">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2:27" ht="14" x14ac:dyDescent="0.3">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2:27" ht="14" x14ac:dyDescent="0.3">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2:27" ht="14" x14ac:dyDescent="0.3">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2:27" ht="14" x14ac:dyDescent="0.3">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2:27" ht="14" x14ac:dyDescent="0.3">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2:27" ht="14" x14ac:dyDescent="0.3">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2:27" ht="14" x14ac:dyDescent="0.3">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2:27" ht="14" x14ac:dyDescent="0.3">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2:27" ht="14" x14ac:dyDescent="0.3">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2:27" ht="14" x14ac:dyDescent="0.3">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2:27" ht="14" x14ac:dyDescent="0.3">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2:27" ht="14" x14ac:dyDescent="0.3">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row>
    <row r="516" spans="2:27" ht="14" x14ac:dyDescent="0.3">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2:27" ht="14" x14ac:dyDescent="0.3">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2:27" ht="14" x14ac:dyDescent="0.3">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row>
    <row r="519" spans="2:27" ht="14" x14ac:dyDescent="0.3">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2:27" ht="14" x14ac:dyDescent="0.3">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2:27" ht="14" x14ac:dyDescent="0.3">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2:27" ht="14" x14ac:dyDescent="0.3">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2:27" ht="14" x14ac:dyDescent="0.3">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2:27" ht="14" x14ac:dyDescent="0.3">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2:27" ht="14" x14ac:dyDescent="0.3">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2:27" ht="14" x14ac:dyDescent="0.3">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2:27" ht="14" x14ac:dyDescent="0.3">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2:27" ht="14" x14ac:dyDescent="0.3">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2:27" ht="14" x14ac:dyDescent="0.3">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row>
    <row r="530" spans="2:27" ht="14" x14ac:dyDescent="0.3">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2:27" ht="14" x14ac:dyDescent="0.3">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2:27" ht="14" x14ac:dyDescent="0.3">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2:27" ht="14" x14ac:dyDescent="0.3">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2:27" ht="14" x14ac:dyDescent="0.3">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2:27" ht="14" x14ac:dyDescent="0.3">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2:27" ht="14" x14ac:dyDescent="0.3">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2:27" ht="14" x14ac:dyDescent="0.3">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2:27" ht="14" x14ac:dyDescent="0.3">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2:27" ht="14" x14ac:dyDescent="0.3">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2:27" ht="14" x14ac:dyDescent="0.3">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2:27" ht="14" x14ac:dyDescent="0.3">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2:27" ht="14" x14ac:dyDescent="0.3">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2:27" ht="14" x14ac:dyDescent="0.3">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2:27" ht="14" x14ac:dyDescent="0.3">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2:27" ht="14" x14ac:dyDescent="0.3">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2:27" ht="14" x14ac:dyDescent="0.3">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2:27" ht="14" x14ac:dyDescent="0.3">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2:27" ht="14" x14ac:dyDescent="0.3">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2:27" ht="14" x14ac:dyDescent="0.3">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2:27" ht="14" x14ac:dyDescent="0.3">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row>
    <row r="551" spans="2:27" ht="14" x14ac:dyDescent="0.3">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2:27" ht="14" x14ac:dyDescent="0.3">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2:27" ht="14" x14ac:dyDescent="0.3">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2:27" ht="14" x14ac:dyDescent="0.3">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2:27" ht="14" x14ac:dyDescent="0.3">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2:27" ht="14" x14ac:dyDescent="0.3">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2:27" ht="14" x14ac:dyDescent="0.3">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2:27" ht="14" x14ac:dyDescent="0.3">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row>
    <row r="559" spans="2:27" ht="14" x14ac:dyDescent="0.3">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row>
    <row r="560" spans="2:27" ht="14" x14ac:dyDescent="0.3">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2:27" ht="14" x14ac:dyDescent="0.3">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2:27" ht="14" x14ac:dyDescent="0.3">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2:27" ht="14" x14ac:dyDescent="0.3">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2:27" ht="14" x14ac:dyDescent="0.3">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2:27" ht="14" x14ac:dyDescent="0.3">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2:27" ht="14" x14ac:dyDescent="0.3">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2:27" ht="14" x14ac:dyDescent="0.3">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2:27" ht="14" x14ac:dyDescent="0.3">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2:27" ht="14" x14ac:dyDescent="0.3">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2:27" ht="14" x14ac:dyDescent="0.3">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2:27" ht="14" x14ac:dyDescent="0.3">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2:27" ht="14" x14ac:dyDescent="0.3">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row>
    <row r="573" spans="2:27" ht="14" x14ac:dyDescent="0.3">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2:27" ht="14" x14ac:dyDescent="0.3">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2:27" ht="14" x14ac:dyDescent="0.3">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2:27" ht="14" x14ac:dyDescent="0.3">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2:27" ht="14" x14ac:dyDescent="0.3">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2:27" ht="14" x14ac:dyDescent="0.3">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2:27" ht="14" x14ac:dyDescent="0.3">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2:27" ht="14" x14ac:dyDescent="0.3">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row>
    <row r="581" spans="2:27" ht="14" x14ac:dyDescent="0.3">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2:27" ht="14" x14ac:dyDescent="0.3">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2:27" ht="14" x14ac:dyDescent="0.3">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2:27" ht="14" x14ac:dyDescent="0.3">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2:27" ht="14" x14ac:dyDescent="0.3">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2:27" ht="14" x14ac:dyDescent="0.3">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2:27" ht="14" x14ac:dyDescent="0.3">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2:27" ht="14" x14ac:dyDescent="0.3">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row>
    <row r="589" spans="2:27" ht="14" x14ac:dyDescent="0.3">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2:27" ht="14" x14ac:dyDescent="0.3">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2:27" ht="14" x14ac:dyDescent="0.3">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2:27" ht="14" x14ac:dyDescent="0.3">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2:27" ht="14" x14ac:dyDescent="0.3">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2:27" ht="14" x14ac:dyDescent="0.3">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2:27" ht="14" x14ac:dyDescent="0.3">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2:27" ht="14" x14ac:dyDescent="0.3">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2:27" ht="14" x14ac:dyDescent="0.3">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2:27" ht="14" x14ac:dyDescent="0.3">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row>
    <row r="599" spans="2:27" ht="14" x14ac:dyDescent="0.3">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2:27" ht="14" x14ac:dyDescent="0.3">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2:27" ht="14" x14ac:dyDescent="0.3">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2:27" ht="14" x14ac:dyDescent="0.3">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2:27" ht="14" x14ac:dyDescent="0.3">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2:27" ht="14" x14ac:dyDescent="0.3">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2:27" ht="14" x14ac:dyDescent="0.3">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2:27" ht="14" x14ac:dyDescent="0.3">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2:27" ht="14" x14ac:dyDescent="0.3">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2:27" ht="14" x14ac:dyDescent="0.3">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2:27" ht="14" x14ac:dyDescent="0.3">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2:27" ht="14" x14ac:dyDescent="0.3">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2:27" ht="14" x14ac:dyDescent="0.3">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2:27" ht="14" x14ac:dyDescent="0.3">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2:27" ht="14" x14ac:dyDescent="0.3">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2:27" ht="14" x14ac:dyDescent="0.3">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2:27" ht="14" x14ac:dyDescent="0.3">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2:27" ht="14" x14ac:dyDescent="0.3">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2:27" ht="14" x14ac:dyDescent="0.3">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2:27" ht="14" x14ac:dyDescent="0.3">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2:27" ht="14" x14ac:dyDescent="0.3">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2:27" ht="14" x14ac:dyDescent="0.3">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2:27" ht="14" x14ac:dyDescent="0.3">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2:27" ht="14" x14ac:dyDescent="0.3">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2:27" ht="14" x14ac:dyDescent="0.3">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2:27" ht="14" x14ac:dyDescent="0.3">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2:27" ht="14" x14ac:dyDescent="0.3">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2:27" ht="14" x14ac:dyDescent="0.3">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2:27" ht="14" x14ac:dyDescent="0.3">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2:27" ht="14" x14ac:dyDescent="0.3">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2:27" ht="14" x14ac:dyDescent="0.3">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2:27" ht="14" x14ac:dyDescent="0.3">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2:27" ht="14" x14ac:dyDescent="0.3">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2:27" ht="14" x14ac:dyDescent="0.3">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2:27" ht="14" x14ac:dyDescent="0.3">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row>
    <row r="634" spans="2:27" ht="14" x14ac:dyDescent="0.3">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2:27" ht="14" x14ac:dyDescent="0.3">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2:27" ht="14" x14ac:dyDescent="0.3">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2:27" ht="14" x14ac:dyDescent="0.3">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2:27" ht="14" x14ac:dyDescent="0.3">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2:27" ht="14" x14ac:dyDescent="0.3">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2:27" ht="14" x14ac:dyDescent="0.3">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2:27" ht="14" x14ac:dyDescent="0.3">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row>
    <row r="642" spans="2:27" ht="14" x14ac:dyDescent="0.3">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2:27" ht="14" x14ac:dyDescent="0.3">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2:27" ht="14" x14ac:dyDescent="0.3">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2:27" ht="14" x14ac:dyDescent="0.3">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row>
    <row r="646" spans="2:27" ht="14" x14ac:dyDescent="0.3">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2:27" ht="14" x14ac:dyDescent="0.3">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2:27" ht="14" x14ac:dyDescent="0.3">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row>
    <row r="649" spans="2:27" ht="14" x14ac:dyDescent="0.3">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2:27" ht="14" x14ac:dyDescent="0.3">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row>
    <row r="651" spans="2:27" ht="14" x14ac:dyDescent="0.3">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2:27" ht="14" x14ac:dyDescent="0.3">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2:27" ht="14" x14ac:dyDescent="0.3">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2:27" ht="14" x14ac:dyDescent="0.3">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2:27" ht="14" x14ac:dyDescent="0.3">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2:27" ht="14" x14ac:dyDescent="0.3">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2:27" ht="14" x14ac:dyDescent="0.3">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row>
    <row r="658" spans="2:27" ht="14" x14ac:dyDescent="0.3">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2:27" ht="14" x14ac:dyDescent="0.3">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2:27" ht="14" x14ac:dyDescent="0.3">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row>
    <row r="661" spans="2:27" ht="14" x14ac:dyDescent="0.3">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row>
    <row r="662" spans="2:27" ht="14" x14ac:dyDescent="0.3">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2:27" ht="14" x14ac:dyDescent="0.3">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2:27" ht="14" x14ac:dyDescent="0.3">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2:27" ht="14" x14ac:dyDescent="0.3">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row>
    <row r="666" spans="2:27" ht="14" x14ac:dyDescent="0.3">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2:27" ht="14" x14ac:dyDescent="0.3">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2:27" ht="14" x14ac:dyDescent="0.3">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2:27" ht="14" x14ac:dyDescent="0.3">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2:27" ht="14" x14ac:dyDescent="0.3">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2:27" ht="14" x14ac:dyDescent="0.3">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2:27" ht="14" x14ac:dyDescent="0.3">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2:27" ht="14" x14ac:dyDescent="0.3">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row>
    <row r="674" spans="2:27" ht="14" x14ac:dyDescent="0.3">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row>
    <row r="675" spans="2:27" ht="14" x14ac:dyDescent="0.3">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2:27" ht="14" x14ac:dyDescent="0.3">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row>
    <row r="677" spans="2:27" ht="14" x14ac:dyDescent="0.3">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2:27" ht="14" x14ac:dyDescent="0.3">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2:27" ht="14" x14ac:dyDescent="0.3">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2:27" ht="14" x14ac:dyDescent="0.3">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2:27" ht="14" x14ac:dyDescent="0.3">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row>
    <row r="682" spans="2:27" ht="14" x14ac:dyDescent="0.3">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2:27" ht="14" x14ac:dyDescent="0.3">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row>
    <row r="684" spans="2:27" ht="14" x14ac:dyDescent="0.3">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2:27" ht="14" x14ac:dyDescent="0.3">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2:27" ht="14" x14ac:dyDescent="0.3">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2:27" ht="14" x14ac:dyDescent="0.3">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2:27" ht="14" x14ac:dyDescent="0.3">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row>
    <row r="689" spans="2:27" ht="14" x14ac:dyDescent="0.3">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2:27" ht="14" x14ac:dyDescent="0.3">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row>
    <row r="691" spans="2:27" ht="14" x14ac:dyDescent="0.3">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row>
    <row r="692" spans="2:27" ht="14" x14ac:dyDescent="0.3">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2:27" ht="14" x14ac:dyDescent="0.3">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2:27" ht="14" x14ac:dyDescent="0.3">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2:27" ht="14" x14ac:dyDescent="0.3">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row>
    <row r="696" spans="2:27" ht="14" x14ac:dyDescent="0.3">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2:27" ht="14" x14ac:dyDescent="0.3">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2:27" ht="14" x14ac:dyDescent="0.3">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2:27" ht="14" x14ac:dyDescent="0.3">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2:27" ht="14" x14ac:dyDescent="0.3">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row>
    <row r="701" spans="2:27" ht="14" x14ac:dyDescent="0.3">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2:27" ht="14" x14ac:dyDescent="0.3">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2:27" ht="14" x14ac:dyDescent="0.3">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row>
    <row r="704" spans="2:27" ht="14" x14ac:dyDescent="0.3">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2:27" ht="14" x14ac:dyDescent="0.3">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2:27" ht="14" x14ac:dyDescent="0.3">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2:27" ht="14" x14ac:dyDescent="0.3">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row>
    <row r="708" spans="2:27" ht="14" x14ac:dyDescent="0.3">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2:27" ht="14" x14ac:dyDescent="0.3">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2:27" ht="14" x14ac:dyDescent="0.3">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2:27" ht="14" x14ac:dyDescent="0.3">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2:27" ht="14" x14ac:dyDescent="0.3">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2:27" ht="14" x14ac:dyDescent="0.3">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2:27" ht="14" x14ac:dyDescent="0.3">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2:27" ht="14" x14ac:dyDescent="0.3">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2:27" ht="14" x14ac:dyDescent="0.3">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row>
    <row r="717" spans="2:27" ht="14" x14ac:dyDescent="0.3">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2:27" ht="14" x14ac:dyDescent="0.3">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2:27" ht="14" x14ac:dyDescent="0.3">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2:27" ht="14" x14ac:dyDescent="0.3">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2:27" ht="14" x14ac:dyDescent="0.3">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2:27" ht="14" x14ac:dyDescent="0.3">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row>
    <row r="723" spans="2:27" ht="14" x14ac:dyDescent="0.3">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row>
    <row r="724" spans="2:27" ht="14" x14ac:dyDescent="0.3">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2:27" ht="14" x14ac:dyDescent="0.3">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2:27" ht="14" x14ac:dyDescent="0.3">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2:27" ht="14" x14ac:dyDescent="0.3">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2:27" ht="14" x14ac:dyDescent="0.3">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2:27" ht="14" x14ac:dyDescent="0.3">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2:27" ht="14" x14ac:dyDescent="0.3">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2:27" ht="14" x14ac:dyDescent="0.3">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row>
    <row r="732" spans="2:27" ht="14" x14ac:dyDescent="0.3">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2:27" ht="14" x14ac:dyDescent="0.3">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2:27" ht="14" x14ac:dyDescent="0.3">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row>
    <row r="735" spans="2:27" ht="14" x14ac:dyDescent="0.3">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2:27" ht="14" x14ac:dyDescent="0.3">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2:27" ht="14" x14ac:dyDescent="0.3">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2:27" ht="14" x14ac:dyDescent="0.3">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2:27" ht="14" x14ac:dyDescent="0.3">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row>
    <row r="740" spans="2:27" ht="14" x14ac:dyDescent="0.3">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2:27" ht="14" x14ac:dyDescent="0.3">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2:27" ht="14" x14ac:dyDescent="0.3">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2:27" ht="14" x14ac:dyDescent="0.3">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2:27" ht="14" x14ac:dyDescent="0.3">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2:27" ht="14" x14ac:dyDescent="0.3">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2:27" ht="14" x14ac:dyDescent="0.3">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2:27" ht="14" x14ac:dyDescent="0.3">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2:27" ht="14" x14ac:dyDescent="0.3">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2:27" ht="14" x14ac:dyDescent="0.3">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row>
    <row r="750" spans="2:27" ht="14" x14ac:dyDescent="0.3">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2:27" ht="14" x14ac:dyDescent="0.3">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2:27" ht="14" x14ac:dyDescent="0.3">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2:27" ht="14" x14ac:dyDescent="0.3">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2:27" ht="14" x14ac:dyDescent="0.3">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row>
    <row r="755" spans="2:27" ht="14" x14ac:dyDescent="0.3">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row>
    <row r="756" spans="2:27" ht="14" x14ac:dyDescent="0.3">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row>
    <row r="757" spans="2:27" ht="14" x14ac:dyDescent="0.3">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row>
    <row r="758" spans="2:27" ht="14" x14ac:dyDescent="0.3">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row>
    <row r="759" spans="2:27" ht="14" x14ac:dyDescent="0.3">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row>
    <row r="760" spans="2:27" ht="14" x14ac:dyDescent="0.3">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row>
    <row r="761" spans="2:27" ht="14" x14ac:dyDescent="0.3">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row>
    <row r="762" spans="2:27" ht="14" x14ac:dyDescent="0.3">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row>
    <row r="763" spans="2:27" ht="14" x14ac:dyDescent="0.3">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row>
    <row r="764" spans="2:27" ht="14" x14ac:dyDescent="0.3">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row>
    <row r="765" spans="2:27" ht="14" x14ac:dyDescent="0.3">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row>
    <row r="766" spans="2:27" ht="14" x14ac:dyDescent="0.3">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row>
    <row r="767" spans="2:27" ht="14" x14ac:dyDescent="0.3">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row>
    <row r="768" spans="2:27" ht="14" x14ac:dyDescent="0.3">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row>
    <row r="769" spans="2:27" ht="14" x14ac:dyDescent="0.3">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row>
    <row r="770" spans="2:27" ht="14" x14ac:dyDescent="0.3">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row>
    <row r="771" spans="2:27" ht="14" x14ac:dyDescent="0.3">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row>
    <row r="772" spans="2:27" ht="14" x14ac:dyDescent="0.3">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row>
    <row r="773" spans="2:27" ht="14" x14ac:dyDescent="0.3">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row>
    <row r="774" spans="2:27" ht="14" x14ac:dyDescent="0.3">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row>
    <row r="775" spans="2:27" ht="14" x14ac:dyDescent="0.3">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row>
    <row r="776" spans="2:27" ht="14" x14ac:dyDescent="0.3">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row>
    <row r="777" spans="2:27" ht="14" x14ac:dyDescent="0.3">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row>
    <row r="778" spans="2:27" ht="14" x14ac:dyDescent="0.3">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row>
    <row r="779" spans="2:27" ht="14" x14ac:dyDescent="0.3">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row>
    <row r="780" spans="2:27" ht="14" x14ac:dyDescent="0.3">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row>
    <row r="781" spans="2:27" ht="14" x14ac:dyDescent="0.3">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row>
    <row r="782" spans="2:27" ht="14" x14ac:dyDescent="0.3">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row>
    <row r="783" spans="2:27" ht="14" x14ac:dyDescent="0.3">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row>
    <row r="784" spans="2:27" ht="14" x14ac:dyDescent="0.3">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row>
    <row r="785" spans="2:27" ht="14" x14ac:dyDescent="0.3">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row>
    <row r="786" spans="2:27" ht="14" x14ac:dyDescent="0.3">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row>
    <row r="787" spans="2:27" ht="14" x14ac:dyDescent="0.3">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row>
    <row r="788" spans="2:27" ht="14" x14ac:dyDescent="0.3">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row>
    <row r="789" spans="2:27" ht="14" x14ac:dyDescent="0.3">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row>
    <row r="790" spans="2:27" ht="14" x14ac:dyDescent="0.3">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row>
    <row r="791" spans="2:27" ht="14" x14ac:dyDescent="0.3">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row>
    <row r="792" spans="2:27" ht="14" x14ac:dyDescent="0.3">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row>
    <row r="793" spans="2:27" ht="14" x14ac:dyDescent="0.3">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row>
    <row r="794" spans="2:27" ht="14" x14ac:dyDescent="0.3">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row>
    <row r="795" spans="2:27" ht="14" x14ac:dyDescent="0.3">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row>
    <row r="796" spans="2:27" ht="14" x14ac:dyDescent="0.3">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row>
    <row r="797" spans="2:27" ht="14" x14ac:dyDescent="0.3">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row>
    <row r="798" spans="2:27" ht="14" x14ac:dyDescent="0.3">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row>
    <row r="799" spans="2:27" ht="14" x14ac:dyDescent="0.3">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row>
    <row r="800" spans="2:27" ht="14" x14ac:dyDescent="0.3">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row>
    <row r="801" spans="2:27" ht="14" x14ac:dyDescent="0.3">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row>
    <row r="802" spans="2:27" ht="14" x14ac:dyDescent="0.3">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row>
    <row r="803" spans="2:27" ht="14" x14ac:dyDescent="0.3">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row>
    <row r="804" spans="2:27" ht="14" x14ac:dyDescent="0.3">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row>
    <row r="805" spans="2:27" ht="14" x14ac:dyDescent="0.3">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row>
    <row r="806" spans="2:27" ht="14" x14ac:dyDescent="0.3">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row>
    <row r="807" spans="2:27" ht="14" x14ac:dyDescent="0.3">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row>
    <row r="808" spans="2:27" ht="14" x14ac:dyDescent="0.3">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row>
    <row r="809" spans="2:27" ht="14" x14ac:dyDescent="0.3">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row>
    <row r="810" spans="2:27" ht="14" x14ac:dyDescent="0.3">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row>
    <row r="811" spans="2:27" ht="14" x14ac:dyDescent="0.3">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row>
    <row r="812" spans="2:27" ht="14" x14ac:dyDescent="0.3">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row>
    <row r="813" spans="2:27" ht="14" x14ac:dyDescent="0.3">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row>
    <row r="814" spans="2:27" ht="14" x14ac:dyDescent="0.3">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row>
    <row r="815" spans="2:27" ht="14" x14ac:dyDescent="0.3">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row>
    <row r="816" spans="2:27" ht="14" x14ac:dyDescent="0.3">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row>
    <row r="817" spans="2:27" ht="14" x14ac:dyDescent="0.3">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row>
    <row r="818" spans="2:27" ht="14" x14ac:dyDescent="0.3">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row>
    <row r="819" spans="2:27" ht="14" x14ac:dyDescent="0.3">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row>
    <row r="820" spans="2:27" ht="14" x14ac:dyDescent="0.3">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row>
    <row r="821" spans="2:27" ht="14" x14ac:dyDescent="0.3">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row>
    <row r="822" spans="2:27" ht="14" x14ac:dyDescent="0.3">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row>
    <row r="823" spans="2:27" ht="14" x14ac:dyDescent="0.3">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row>
    <row r="824" spans="2:27" ht="14" x14ac:dyDescent="0.3">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row>
    <row r="825" spans="2:27" ht="14" x14ac:dyDescent="0.3">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row>
    <row r="826" spans="2:27" ht="14" x14ac:dyDescent="0.3">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row>
    <row r="827" spans="2:27" ht="14" x14ac:dyDescent="0.3">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row>
    <row r="828" spans="2:27" ht="14" x14ac:dyDescent="0.3">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row>
    <row r="829" spans="2:27" ht="14" x14ac:dyDescent="0.3">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row>
    <row r="830" spans="2:27" ht="14" x14ac:dyDescent="0.3">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row>
    <row r="831" spans="2:27" ht="14" x14ac:dyDescent="0.3">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row>
    <row r="832" spans="2:27" ht="14" x14ac:dyDescent="0.3">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row>
    <row r="833" spans="2:27" ht="14" x14ac:dyDescent="0.3">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row>
    <row r="834" spans="2:27" ht="14" x14ac:dyDescent="0.3">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row>
    <row r="835" spans="2:27" ht="14" x14ac:dyDescent="0.3">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row>
    <row r="836" spans="2:27" ht="14" x14ac:dyDescent="0.3">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row>
    <row r="837" spans="2:27" ht="14" x14ac:dyDescent="0.3">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row>
    <row r="838" spans="2:27" ht="14" x14ac:dyDescent="0.3">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row>
    <row r="839" spans="2:27" ht="14" x14ac:dyDescent="0.3">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row>
    <row r="840" spans="2:27" ht="14" x14ac:dyDescent="0.3">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row>
    <row r="841" spans="2:27" ht="14" x14ac:dyDescent="0.3">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row>
    <row r="842" spans="2:27" ht="14" x14ac:dyDescent="0.3">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row>
    <row r="843" spans="2:27" ht="14" x14ac:dyDescent="0.3">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row>
    <row r="844" spans="2:27" ht="14" x14ac:dyDescent="0.3">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row>
    <row r="845" spans="2:27" ht="14" x14ac:dyDescent="0.3">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row>
    <row r="846" spans="2:27" ht="14" x14ac:dyDescent="0.3">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row>
    <row r="847" spans="2:27" ht="14" x14ac:dyDescent="0.3">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row>
    <row r="848" spans="2:27" ht="14" x14ac:dyDescent="0.3">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row>
    <row r="849" spans="2:27" ht="14" x14ac:dyDescent="0.3">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row>
    <row r="850" spans="2:27" ht="14" x14ac:dyDescent="0.3">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row>
    <row r="851" spans="2:27" ht="14" x14ac:dyDescent="0.3">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row>
    <row r="852" spans="2:27" ht="14" x14ac:dyDescent="0.3">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row>
    <row r="853" spans="2:27" ht="14" x14ac:dyDescent="0.3">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row>
    <row r="854" spans="2:27" ht="14" x14ac:dyDescent="0.3">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row>
    <row r="855" spans="2:27" ht="14" x14ac:dyDescent="0.3">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row>
    <row r="856" spans="2:27" ht="14" x14ac:dyDescent="0.3">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row>
    <row r="857" spans="2:27" ht="14" x14ac:dyDescent="0.3">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row>
    <row r="858" spans="2:27" ht="14" x14ac:dyDescent="0.3">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row>
    <row r="859" spans="2:27" ht="14" x14ac:dyDescent="0.3">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row>
    <row r="860" spans="2:27" ht="14" x14ac:dyDescent="0.3">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row>
    <row r="861" spans="2:27" ht="14" x14ac:dyDescent="0.3">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row>
    <row r="862" spans="2:27" ht="14" x14ac:dyDescent="0.3">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row>
    <row r="863" spans="2:27" ht="14" x14ac:dyDescent="0.3">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row>
    <row r="864" spans="2:27" ht="14" x14ac:dyDescent="0.3">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row>
    <row r="865" spans="2:27" ht="14" x14ac:dyDescent="0.3">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row>
    <row r="866" spans="2:27" ht="14" x14ac:dyDescent="0.3">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row>
    <row r="867" spans="2:27" ht="14" x14ac:dyDescent="0.3">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row>
    <row r="868" spans="2:27" ht="14" x14ac:dyDescent="0.3">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row>
    <row r="869" spans="2:27" ht="14" x14ac:dyDescent="0.3">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row>
    <row r="870" spans="2:27" ht="14" x14ac:dyDescent="0.3">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row>
    <row r="871" spans="2:27" ht="14" x14ac:dyDescent="0.3">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row>
    <row r="872" spans="2:27" ht="14" x14ac:dyDescent="0.3">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row>
    <row r="873" spans="2:27" ht="14" x14ac:dyDescent="0.3">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row>
    <row r="874" spans="2:27" ht="14" x14ac:dyDescent="0.3">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row>
    <row r="875" spans="2:27" ht="14" x14ac:dyDescent="0.3">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row>
    <row r="876" spans="2:27" ht="14" x14ac:dyDescent="0.3">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row>
    <row r="877" spans="2:27" ht="14" x14ac:dyDescent="0.3">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row>
    <row r="878" spans="2:27" ht="14" x14ac:dyDescent="0.3">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row>
    <row r="879" spans="2:27" ht="14" x14ac:dyDescent="0.3">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row>
    <row r="880" spans="2:27" ht="14" x14ac:dyDescent="0.3">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row>
    <row r="881" spans="2:27" ht="14" x14ac:dyDescent="0.3">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row>
    <row r="882" spans="2:27" ht="14" x14ac:dyDescent="0.3">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row>
    <row r="883" spans="2:27" ht="14" x14ac:dyDescent="0.3">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row>
    <row r="884" spans="2:27" ht="14" x14ac:dyDescent="0.3">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row>
    <row r="885" spans="2:27" ht="14" x14ac:dyDescent="0.3">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row>
    <row r="886" spans="2:27" ht="14" x14ac:dyDescent="0.3">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row>
    <row r="887" spans="2:27" ht="14" x14ac:dyDescent="0.3">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row>
    <row r="888" spans="2:27" ht="14" x14ac:dyDescent="0.3">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row>
    <row r="889" spans="2:27" ht="14" x14ac:dyDescent="0.3">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row>
    <row r="890" spans="2:27" ht="14" x14ac:dyDescent="0.3">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row>
    <row r="891" spans="2:27" ht="14" x14ac:dyDescent="0.3">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row>
    <row r="892" spans="2:27" ht="14" x14ac:dyDescent="0.3">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row>
    <row r="893" spans="2:27" ht="14" x14ac:dyDescent="0.3">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row>
    <row r="894" spans="2:27" ht="14" x14ac:dyDescent="0.3">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row>
    <row r="895" spans="2:27" ht="14" x14ac:dyDescent="0.3">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row>
    <row r="896" spans="2:27" ht="14" x14ac:dyDescent="0.3">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row>
    <row r="897" spans="2:27" ht="14" x14ac:dyDescent="0.3">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row>
    <row r="898" spans="2:27" ht="14" x14ac:dyDescent="0.3">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row>
    <row r="899" spans="2:27" ht="14" x14ac:dyDescent="0.3">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row>
    <row r="900" spans="2:27" ht="14" x14ac:dyDescent="0.3">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row>
    <row r="901" spans="2:27" ht="14" x14ac:dyDescent="0.3">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row>
    <row r="902" spans="2:27" ht="14" x14ac:dyDescent="0.3">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row>
    <row r="903" spans="2:27" ht="14" x14ac:dyDescent="0.3">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row>
    <row r="904" spans="2:27" ht="14" x14ac:dyDescent="0.3">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row>
    <row r="905" spans="2:27" ht="14" x14ac:dyDescent="0.3">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row>
    <row r="906" spans="2:27" ht="14" x14ac:dyDescent="0.3">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row>
    <row r="907" spans="2:27" ht="14" x14ac:dyDescent="0.3">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row>
    <row r="908" spans="2:27" ht="14" x14ac:dyDescent="0.3">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row>
    <row r="909" spans="2:27" ht="14" x14ac:dyDescent="0.3">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row>
    <row r="910" spans="2:27" ht="14" x14ac:dyDescent="0.3">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row>
    <row r="911" spans="2:27" ht="14" x14ac:dyDescent="0.3">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row>
    <row r="912" spans="2:27" ht="14" x14ac:dyDescent="0.3">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row>
    <row r="913" spans="2:27" ht="14" x14ac:dyDescent="0.3">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row>
    <row r="914" spans="2:27" ht="14" x14ac:dyDescent="0.3">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row>
    <row r="915" spans="2:27" ht="14" x14ac:dyDescent="0.3">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row>
    <row r="916" spans="2:27" ht="14" x14ac:dyDescent="0.3">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row>
    <row r="917" spans="2:27" ht="14" x14ac:dyDescent="0.3">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row>
    <row r="918" spans="2:27" ht="14" x14ac:dyDescent="0.3">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row>
    <row r="919" spans="2:27" ht="14" x14ac:dyDescent="0.3">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row>
    <row r="920" spans="2:27" ht="14" x14ac:dyDescent="0.3">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row>
    <row r="921" spans="2:27" ht="14" x14ac:dyDescent="0.3">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row>
    <row r="922" spans="2:27" ht="14" x14ac:dyDescent="0.3">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row>
    <row r="923" spans="2:27" ht="14" x14ac:dyDescent="0.3">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row>
    <row r="924" spans="2:27" ht="14" x14ac:dyDescent="0.3">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row>
    <row r="925" spans="2:27" ht="14" x14ac:dyDescent="0.3">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row>
    <row r="926" spans="2:27" ht="14" x14ac:dyDescent="0.3">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row>
    <row r="927" spans="2:27" ht="14" x14ac:dyDescent="0.3">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row>
    <row r="928" spans="2:27" ht="14" x14ac:dyDescent="0.3">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row>
    <row r="929" spans="2:27" ht="14" x14ac:dyDescent="0.3">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row>
    <row r="930" spans="2:27" ht="14" x14ac:dyDescent="0.3">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row>
    <row r="931" spans="2:27" ht="14" x14ac:dyDescent="0.3">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row>
    <row r="932" spans="2:27" ht="14" x14ac:dyDescent="0.3">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row>
    <row r="933" spans="2:27" ht="14" x14ac:dyDescent="0.3">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row>
    <row r="934" spans="2:27" ht="14" x14ac:dyDescent="0.3">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row>
    <row r="935" spans="2:27" ht="14" x14ac:dyDescent="0.3">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row>
    <row r="936" spans="2:27" ht="14" x14ac:dyDescent="0.3">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row>
    <row r="937" spans="2:27" ht="14" x14ac:dyDescent="0.3">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row>
    <row r="938" spans="2:27" ht="14" x14ac:dyDescent="0.3">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row>
    <row r="939" spans="2:27" ht="14" x14ac:dyDescent="0.3">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row>
    <row r="940" spans="2:27" ht="14" x14ac:dyDescent="0.3">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row>
    <row r="941" spans="2:27" ht="14" x14ac:dyDescent="0.3">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row>
    <row r="942" spans="2:27" ht="14" x14ac:dyDescent="0.3">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row>
    <row r="943" spans="2:27" ht="14" x14ac:dyDescent="0.3">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row>
    <row r="944" spans="2:27" ht="14" x14ac:dyDescent="0.3">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row>
    <row r="945" spans="2:27" ht="14" x14ac:dyDescent="0.3">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row>
    <row r="946" spans="2:27" ht="14" x14ac:dyDescent="0.3">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row>
    <row r="947" spans="2:27" ht="14" x14ac:dyDescent="0.3">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row>
    <row r="948" spans="2:27" ht="14" x14ac:dyDescent="0.3">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row>
    <row r="949" spans="2:27" ht="14" x14ac:dyDescent="0.3">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row>
    <row r="950" spans="2:27" ht="14" x14ac:dyDescent="0.3">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row>
    <row r="951" spans="2:27" ht="14" x14ac:dyDescent="0.3">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row>
    <row r="952" spans="2:27" ht="14" x14ac:dyDescent="0.3">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row>
    <row r="953" spans="2:27" ht="14" x14ac:dyDescent="0.3">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row>
    <row r="954" spans="2:27" ht="14" x14ac:dyDescent="0.3">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row>
    <row r="955" spans="2:27" ht="14" x14ac:dyDescent="0.3">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row>
    <row r="956" spans="2:27" ht="14" x14ac:dyDescent="0.3">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row>
    <row r="957" spans="2:27" ht="14" x14ac:dyDescent="0.3">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row>
    <row r="958" spans="2:27" ht="14" x14ac:dyDescent="0.3">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row>
    <row r="959" spans="2:27" ht="14" x14ac:dyDescent="0.3">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row>
    <row r="960" spans="2:27" ht="14" x14ac:dyDescent="0.3">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row>
    <row r="961" spans="2:27" ht="14" x14ac:dyDescent="0.3">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row>
    <row r="962" spans="2:27" ht="14" x14ac:dyDescent="0.3">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row>
    <row r="963" spans="2:27" ht="14" x14ac:dyDescent="0.3">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row>
    <row r="964" spans="2:27" ht="14" x14ac:dyDescent="0.3">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row>
    <row r="965" spans="2:27" ht="14" x14ac:dyDescent="0.3">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row>
    <row r="966" spans="2:27" ht="14" x14ac:dyDescent="0.3">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row>
    <row r="967" spans="2:27" ht="14" x14ac:dyDescent="0.3">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row>
    <row r="968" spans="2:27" ht="14" x14ac:dyDescent="0.3">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row>
    <row r="969" spans="2:27" ht="14" x14ac:dyDescent="0.3">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row>
    <row r="970" spans="2:27" ht="14" x14ac:dyDescent="0.3">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row>
    <row r="971" spans="2:27" ht="14" x14ac:dyDescent="0.3">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row>
    <row r="972" spans="2:27" ht="14" x14ac:dyDescent="0.3">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row>
    <row r="973" spans="2:27" ht="14" x14ac:dyDescent="0.3">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row>
    <row r="974" spans="2:27" ht="14" x14ac:dyDescent="0.3">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row>
    <row r="975" spans="2:27" ht="14" x14ac:dyDescent="0.3">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row>
    <row r="976" spans="2:27" ht="14" x14ac:dyDescent="0.3">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row>
    <row r="977" spans="2:27" ht="14" x14ac:dyDescent="0.3">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row>
    <row r="978" spans="2:27" ht="14" x14ac:dyDescent="0.3">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row>
    <row r="979" spans="2:27" ht="14" x14ac:dyDescent="0.3">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row>
    <row r="980" spans="2:27" ht="14" x14ac:dyDescent="0.3">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row>
    <row r="981" spans="2:27" ht="14" x14ac:dyDescent="0.3">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row>
    <row r="982" spans="2:27" ht="14" x14ac:dyDescent="0.3">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row>
    <row r="983" spans="2:27" ht="14" x14ac:dyDescent="0.3">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row>
    <row r="984" spans="2:27" ht="14" x14ac:dyDescent="0.3">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row>
    <row r="985" spans="2:27" ht="14" x14ac:dyDescent="0.3">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row>
    <row r="986" spans="2:27" ht="14" x14ac:dyDescent="0.3">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row>
    <row r="987" spans="2:27" ht="14" x14ac:dyDescent="0.3">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row>
    <row r="988" spans="2:27" ht="14" x14ac:dyDescent="0.3">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row>
    <row r="989" spans="2:27" ht="14" x14ac:dyDescent="0.3">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row>
    <row r="990" spans="2:27" ht="14" x14ac:dyDescent="0.3">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row>
    <row r="991" spans="2:27" ht="14" x14ac:dyDescent="0.3">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row>
    <row r="992" spans="2:27" ht="14" x14ac:dyDescent="0.3">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row>
    <row r="993" spans="2:27" ht="14" x14ac:dyDescent="0.3">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row>
    <row r="994" spans="2:27" ht="14" x14ac:dyDescent="0.3">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row>
    <row r="995" spans="2:27" ht="14" x14ac:dyDescent="0.3">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row>
    <row r="996" spans="2:27" ht="14" x14ac:dyDescent="0.3">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row>
    <row r="997" spans="2:27" ht="14" x14ac:dyDescent="0.3">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row>
    <row r="998" spans="2:27" ht="14" x14ac:dyDescent="0.3">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row>
    <row r="999" spans="2:27" ht="14" x14ac:dyDescent="0.3">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row>
    <row r="1000" spans="2:27" ht="14" x14ac:dyDescent="0.3">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row>
    <row r="1001" spans="2:27" ht="14" x14ac:dyDescent="0.3">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row>
    <row r="1002" spans="2:27" ht="14" x14ac:dyDescent="0.3">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row>
    <row r="1003" spans="2:27" ht="14" x14ac:dyDescent="0.3">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row>
    <row r="1004" spans="2:27" ht="14" x14ac:dyDescent="0.3">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row>
    <row r="1005" spans="2:27" ht="14" x14ac:dyDescent="0.3">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row>
  </sheetData>
  <sheetProtection formatCells="0" insertRows="0" insertHyperlinks="0" deleteRows="0"/>
  <protectedRanges>
    <protectedRange sqref="C36:E37 C23:E24 C33:E34" name="Total Costs"/>
    <protectedRange sqref="C12:E12" name="Vendor Names"/>
    <protectedRange sqref="B6" name="Name of SSA"/>
    <protectedRange sqref="C6" name="Name of IT Solution"/>
    <protectedRange sqref="B15:E22 B32:E32" name="One Time and First Year"/>
    <protectedRange sqref="B26:E31" name="Recurring Costs"/>
  </protectedRanges>
  <mergeCells count="14">
    <mergeCell ref="B47:E47"/>
    <mergeCell ref="B48:E48"/>
    <mergeCell ref="B49:E49"/>
    <mergeCell ref="B9:E9"/>
    <mergeCell ref="B10:E10"/>
    <mergeCell ref="B12:B13"/>
    <mergeCell ref="B14:E14"/>
    <mergeCell ref="B25:E25"/>
    <mergeCell ref="B35:E35"/>
    <mergeCell ref="B4:E4"/>
    <mergeCell ref="C5:E5"/>
    <mergeCell ref="C6:E6"/>
    <mergeCell ref="B8:E8"/>
    <mergeCell ref="B39:E39"/>
  </mergeCells>
  <conditionalFormatting sqref="B39:E39">
    <cfRule type="containsText" dxfId="3" priority="1" operator="containsText" text="Please">
      <formula>NOT(ISERROR(SEARCH("Please",B39)))</formula>
    </cfRule>
  </conditionalFormatting>
  <dataValidations count="2">
    <dataValidation type="list" allowBlank="1" showInputMessage="1" prompt="Click on the arrow to see all options." sqref="D13:E13" xr:uid="{4160F3F5-7FBB-41E5-9A94-7A52D4A692CC}">
      <formula1>$B$40:$B$41</formula1>
    </dataValidation>
    <dataValidation type="list" allowBlank="1" showInputMessage="1" prompt="Click on the arrow to see all options." sqref="C13" xr:uid="{7E2CE641-A6E8-4968-BE82-2735764E784C}">
      <formula1>$B$42:$B$43</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BB7D-61ED-41C9-9E31-E0715691F290}">
  <sheetPr>
    <outlinePr summaryBelow="0" summaryRight="0"/>
  </sheetPr>
  <dimension ref="B1:AE30"/>
  <sheetViews>
    <sheetView showGridLines="0" topLeftCell="A8" zoomScale="70" zoomScaleNormal="70" workbookViewId="0"/>
  </sheetViews>
  <sheetFormatPr defaultColWidth="14.453125" defaultRowHeight="15.75" customHeight="1" x14ac:dyDescent="0.35"/>
  <cols>
    <col min="1" max="1" width="2.54296875" style="58" customWidth="1"/>
    <col min="2" max="2" width="11.54296875" style="58" customWidth="1"/>
    <col min="3" max="3" width="23.7265625" style="58" customWidth="1"/>
    <col min="4" max="4" width="36.7265625" style="58" customWidth="1"/>
    <col min="5" max="5" width="2.54296875" style="58" customWidth="1"/>
    <col min="6" max="6" width="7.54296875" style="58" customWidth="1"/>
    <col min="7" max="7" width="35.81640625" style="58" customWidth="1"/>
    <col min="8" max="8" width="2.54296875" style="58" customWidth="1"/>
    <col min="9" max="9" width="7.54296875" style="58" customWidth="1"/>
    <col min="10" max="10" width="35.81640625" style="58" customWidth="1"/>
    <col min="11" max="11" width="2.54296875" style="58" customWidth="1"/>
    <col min="12" max="12" width="7.54296875" style="58" customWidth="1"/>
    <col min="13" max="13" width="35.81640625" style="58" customWidth="1"/>
    <col min="14" max="14" width="2.54296875" style="58" customWidth="1"/>
    <col min="15" max="16384" width="14.453125" style="58"/>
  </cols>
  <sheetData>
    <row r="1" spans="2:31" ht="33.5" customHeight="1" x14ac:dyDescent="0.35">
      <c r="B1" s="106" t="s">
        <v>125</v>
      </c>
    </row>
    <row r="2" spans="2:31" ht="20.149999999999999" customHeight="1" thickBot="1" x14ac:dyDescent="0.4">
      <c r="B2" s="284" t="s">
        <v>128</v>
      </c>
      <c r="C2" s="284"/>
      <c r="D2" s="284"/>
      <c r="E2" s="284"/>
      <c r="F2" s="284"/>
      <c r="G2" s="284"/>
      <c r="H2" s="284"/>
      <c r="I2" s="284"/>
      <c r="J2" s="284"/>
      <c r="K2" s="284"/>
      <c r="L2" s="284"/>
      <c r="M2" s="284"/>
      <c r="N2" s="57"/>
      <c r="O2" s="57"/>
      <c r="P2" s="57"/>
      <c r="Q2" s="57"/>
      <c r="R2" s="57"/>
      <c r="S2" s="57"/>
      <c r="T2" s="57"/>
      <c r="U2" s="57"/>
      <c r="V2" s="57"/>
      <c r="W2" s="57"/>
      <c r="X2" s="57"/>
      <c r="Y2" s="57"/>
      <c r="Z2" s="57"/>
      <c r="AA2" s="57"/>
      <c r="AB2" s="57"/>
      <c r="AC2" s="57"/>
      <c r="AD2" s="57"/>
      <c r="AE2" s="57"/>
    </row>
    <row r="3" spans="2:31" ht="194.5" customHeight="1" thickBot="1" x14ac:dyDescent="0.4">
      <c r="B3" s="285" t="s">
        <v>71</v>
      </c>
      <c r="C3" s="286"/>
      <c r="D3" s="286"/>
      <c r="E3" s="286"/>
      <c r="F3" s="286"/>
      <c r="G3" s="286"/>
      <c r="H3" s="286"/>
      <c r="I3" s="286"/>
      <c r="J3" s="286"/>
      <c r="K3" s="286"/>
      <c r="L3" s="286"/>
      <c r="M3" s="287"/>
      <c r="N3" s="57"/>
      <c r="O3" s="57"/>
      <c r="P3" s="57"/>
      <c r="Q3" s="57"/>
      <c r="R3" s="57"/>
      <c r="S3" s="57"/>
      <c r="T3" s="57"/>
      <c r="U3" s="57"/>
      <c r="V3" s="57"/>
      <c r="W3" s="57"/>
      <c r="X3" s="57"/>
      <c r="Y3" s="57"/>
      <c r="Z3" s="57"/>
      <c r="AA3" s="57"/>
      <c r="AB3" s="57"/>
      <c r="AC3" s="57"/>
      <c r="AD3" s="57"/>
      <c r="AE3" s="57"/>
    </row>
    <row r="4" spans="2:31" s="18" customFormat="1" ht="15" thickBot="1" x14ac:dyDescent="0.4">
      <c r="B4" s="59"/>
      <c r="C4" s="60"/>
      <c r="D4" s="60"/>
      <c r="E4" s="60"/>
      <c r="F4" s="60"/>
      <c r="G4" s="60"/>
      <c r="H4" s="60"/>
      <c r="I4" s="60"/>
      <c r="J4" s="60"/>
      <c r="K4" s="60"/>
      <c r="L4" s="60"/>
      <c r="M4" s="60"/>
    </row>
    <row r="5" spans="2:31" s="24" customFormat="1" ht="20.149999999999999" customHeight="1" x14ac:dyDescent="0.35">
      <c r="B5" s="288" t="str">
        <f>'[1]Part A Summary of Quotations'!B5</f>
        <v>SSA</v>
      </c>
      <c r="C5" s="289"/>
      <c r="D5" s="290" t="str">
        <f>'[1]Part A Summary of Quotations'!B6</f>
        <v>[ Name of SSA ]</v>
      </c>
      <c r="E5" s="291"/>
      <c r="F5" s="291"/>
      <c r="G5" s="291"/>
      <c r="H5" s="291"/>
      <c r="I5" s="291"/>
      <c r="J5" s="291"/>
      <c r="K5" s="291"/>
      <c r="L5" s="291"/>
      <c r="M5" s="292"/>
    </row>
    <row r="6" spans="2:31" s="24" customFormat="1" ht="20.149999999999999" customHeight="1" thickBot="1" x14ac:dyDescent="0.4">
      <c r="B6" s="293" t="str">
        <f>'[1]Part A Summary of Quotations'!C5</f>
        <v>IT Solution</v>
      </c>
      <c r="C6" s="294"/>
      <c r="D6" s="113" t="str">
        <f>'[1]Part A Summary of Quotations'!C6</f>
        <v>[ Name of IT Solution ]</v>
      </c>
      <c r="E6" s="114"/>
      <c r="F6" s="114"/>
      <c r="G6" s="114"/>
      <c r="H6" s="114"/>
      <c r="I6" s="114"/>
      <c r="J6" s="114"/>
      <c r="K6" s="114"/>
      <c r="L6" s="114"/>
      <c r="M6" s="115"/>
    </row>
    <row r="7" spans="2:31" s="18" customFormat="1" ht="14.5" thickBot="1" x14ac:dyDescent="0.35">
      <c r="B7" s="61"/>
      <c r="C7" s="62"/>
      <c r="D7" s="62"/>
      <c r="E7" s="62"/>
      <c r="F7" s="62"/>
      <c r="G7" s="62"/>
      <c r="H7" s="62"/>
      <c r="I7" s="62"/>
      <c r="J7" s="62"/>
      <c r="K7" s="62"/>
      <c r="L7" s="62"/>
      <c r="M7" s="62"/>
    </row>
    <row r="8" spans="2:31" ht="25" customHeight="1" x14ac:dyDescent="0.35">
      <c r="B8" s="266" t="s">
        <v>72</v>
      </c>
      <c r="C8" s="269" t="s">
        <v>73</v>
      </c>
      <c r="D8" s="270"/>
      <c r="E8" s="63"/>
      <c r="F8" s="273" t="str">
        <f>'[1]Part A Summary of Quotations'!C12</f>
        <v>[Vendor 1]</v>
      </c>
      <c r="G8" s="274"/>
      <c r="H8" s="64"/>
      <c r="I8" s="273" t="str">
        <f>'[1]Part A Summary of Quotations'!D12</f>
        <v>[ Vendor 2 ]</v>
      </c>
      <c r="J8" s="275"/>
      <c r="K8" s="64"/>
      <c r="L8" s="273" t="str">
        <f>'[1]Part A Summary of Quotations'!E12</f>
        <v>[ Vendor 3 ]</v>
      </c>
      <c r="M8" s="275"/>
      <c r="N8" s="65"/>
      <c r="O8" s="65"/>
      <c r="P8" s="65"/>
      <c r="Q8" s="65"/>
      <c r="R8" s="65"/>
      <c r="S8" s="65"/>
      <c r="T8" s="65"/>
      <c r="U8" s="65"/>
      <c r="V8" s="65"/>
      <c r="W8" s="65"/>
      <c r="X8" s="65"/>
      <c r="Y8" s="65"/>
      <c r="Z8" s="65"/>
      <c r="AA8" s="65"/>
      <c r="AB8" s="65"/>
      <c r="AC8" s="65"/>
      <c r="AD8" s="65"/>
      <c r="AE8" s="65"/>
    </row>
    <row r="9" spans="2:31" s="68" customFormat="1" ht="15.5" x14ac:dyDescent="0.35">
      <c r="B9" s="267"/>
      <c r="C9" s="271"/>
      <c r="D9" s="272"/>
      <c r="E9" s="63"/>
      <c r="F9" s="276" t="str">
        <f>IF(ISBLANK('[1]Part A Summary of Quotations'!C13),"",'[1]Part A Summary of Quotations'!C13)</f>
        <v>Lowest Quote</v>
      </c>
      <c r="G9" s="277"/>
      <c r="H9" s="63"/>
      <c r="I9" s="278" t="str">
        <f>IF(ISBLANK('[1]Part A Summary of Quotations'!D13),"",'[1]Part A Summary of Quotations'!D13)</f>
        <v>Preferred Vendor</v>
      </c>
      <c r="J9" s="279"/>
      <c r="K9" s="66"/>
      <c r="L9" s="278" t="str">
        <f>IF(ISBLANK('[1]Part A Summary of Quotations'!E13),"",'[1]Part A Summary of Quotations'!E13)</f>
        <v/>
      </c>
      <c r="M9" s="279"/>
      <c r="N9" s="67"/>
      <c r="O9" s="67"/>
      <c r="P9" s="67"/>
      <c r="Q9" s="67"/>
      <c r="R9" s="67"/>
      <c r="S9" s="67"/>
      <c r="T9" s="67"/>
      <c r="U9" s="67"/>
      <c r="V9" s="67"/>
      <c r="W9" s="67"/>
      <c r="X9" s="67"/>
      <c r="Y9" s="67"/>
      <c r="Z9" s="67"/>
      <c r="AA9" s="67"/>
      <c r="AB9" s="67"/>
      <c r="AC9" s="67"/>
      <c r="AD9" s="67"/>
      <c r="AE9" s="67"/>
    </row>
    <row r="10" spans="2:31" ht="20.149999999999999" customHeight="1" x14ac:dyDescent="0.35">
      <c r="B10" s="267"/>
      <c r="C10" s="280" t="s">
        <v>74</v>
      </c>
      <c r="D10" s="281"/>
      <c r="E10" s="60"/>
      <c r="F10" s="282">
        <f>'[1]Part A Summary of Quotations'!C37</f>
        <v>100000</v>
      </c>
      <c r="G10" s="283"/>
      <c r="H10" s="60"/>
      <c r="I10" s="264">
        <f>'[1]Part A Summary of Quotations'!D37</f>
        <v>300000</v>
      </c>
      <c r="J10" s="265"/>
      <c r="K10" s="60"/>
      <c r="L10" s="264">
        <f>'[1]Part A Summary of Quotations'!E37</f>
        <v>200000</v>
      </c>
      <c r="M10" s="265"/>
      <c r="N10" s="69"/>
      <c r="P10" s="57"/>
      <c r="Q10" s="57"/>
      <c r="R10" s="57"/>
      <c r="S10" s="57"/>
      <c r="T10" s="57"/>
      <c r="U10" s="57"/>
      <c r="V10" s="57"/>
      <c r="W10" s="57"/>
      <c r="X10" s="57"/>
      <c r="Y10" s="57"/>
      <c r="Z10" s="57"/>
      <c r="AA10" s="57"/>
      <c r="AB10" s="57"/>
      <c r="AC10" s="57"/>
      <c r="AD10" s="57"/>
      <c r="AE10" s="57"/>
    </row>
    <row r="11" spans="2:31" ht="18.75" customHeight="1" thickBot="1" x14ac:dyDescent="0.4">
      <c r="B11" s="268"/>
      <c r="C11" s="70" t="s">
        <v>75</v>
      </c>
      <c r="D11" s="71" t="s">
        <v>76</v>
      </c>
      <c r="E11" s="72"/>
      <c r="F11" s="73" t="s">
        <v>77</v>
      </c>
      <c r="G11" s="74" t="s">
        <v>78</v>
      </c>
      <c r="H11" s="72"/>
      <c r="I11" s="73" t="s">
        <v>77</v>
      </c>
      <c r="J11" s="74" t="s">
        <v>78</v>
      </c>
      <c r="K11" s="72"/>
      <c r="L11" s="73" t="s">
        <v>77</v>
      </c>
      <c r="M11" s="74" t="s">
        <v>78</v>
      </c>
      <c r="N11" s="75"/>
      <c r="O11" s="57"/>
      <c r="P11" s="57"/>
      <c r="Q11" s="57"/>
      <c r="R11" s="57"/>
      <c r="S11" s="57"/>
      <c r="T11" s="57"/>
      <c r="U11" s="57"/>
      <c r="V11" s="57"/>
      <c r="W11" s="57"/>
      <c r="X11" s="57"/>
      <c r="Y11" s="57"/>
      <c r="Z11" s="57"/>
      <c r="AA11" s="57"/>
      <c r="AB11" s="57"/>
      <c r="AC11" s="57"/>
      <c r="AD11" s="57"/>
      <c r="AE11" s="57"/>
    </row>
    <row r="12" spans="2:31" ht="18.75" customHeight="1" thickBot="1" x14ac:dyDescent="0.4">
      <c r="B12" s="303" t="s">
        <v>79</v>
      </c>
      <c r="C12" s="304"/>
      <c r="D12" s="304"/>
      <c r="E12" s="304"/>
      <c r="F12" s="304"/>
      <c r="G12" s="304"/>
      <c r="H12" s="304"/>
      <c r="I12" s="304"/>
      <c r="J12" s="304"/>
      <c r="K12" s="304"/>
      <c r="L12" s="304"/>
      <c r="M12" s="304"/>
      <c r="N12" s="75"/>
      <c r="O12" s="57"/>
      <c r="P12" s="57"/>
      <c r="Q12" s="57"/>
      <c r="R12" s="57"/>
      <c r="S12" s="57"/>
      <c r="T12" s="57"/>
      <c r="U12" s="57"/>
      <c r="V12" s="57"/>
      <c r="W12" s="57"/>
      <c r="X12" s="57"/>
      <c r="Y12" s="57"/>
      <c r="Z12" s="57"/>
      <c r="AA12" s="57"/>
      <c r="AB12" s="57"/>
      <c r="AC12" s="57"/>
      <c r="AD12" s="57"/>
      <c r="AE12" s="57"/>
    </row>
    <row r="13" spans="2:31" ht="77" customHeight="1" thickBot="1" x14ac:dyDescent="0.4">
      <c r="B13" s="76">
        <v>0.5</v>
      </c>
      <c r="C13" s="77" t="s">
        <v>80</v>
      </c>
      <c r="D13" s="78" t="s">
        <v>81</v>
      </c>
      <c r="E13" s="60"/>
      <c r="F13" s="116">
        <f>($F$10/F10)*50</f>
        <v>50</v>
      </c>
      <c r="G13" s="117" t="s">
        <v>82</v>
      </c>
      <c r="H13" s="60"/>
      <c r="I13" s="116">
        <f>($F$10/I10)*50</f>
        <v>16.666666666666664</v>
      </c>
      <c r="J13" s="117" t="s">
        <v>83</v>
      </c>
      <c r="K13" s="60"/>
      <c r="L13" s="116">
        <f>($F$10/L10)*50</f>
        <v>25</v>
      </c>
      <c r="M13" s="117" t="s">
        <v>84</v>
      </c>
      <c r="N13" s="75"/>
      <c r="O13" s="57"/>
      <c r="P13" s="57"/>
      <c r="Q13" s="57"/>
      <c r="R13" s="57"/>
      <c r="S13" s="57"/>
      <c r="T13" s="57"/>
      <c r="U13" s="57"/>
      <c r="V13" s="57"/>
      <c r="W13" s="57"/>
      <c r="X13" s="57"/>
      <c r="Y13" s="57"/>
      <c r="Z13" s="57"/>
      <c r="AA13" s="57"/>
      <c r="AB13" s="57"/>
      <c r="AC13" s="57"/>
      <c r="AD13" s="57"/>
      <c r="AE13" s="57"/>
    </row>
    <row r="14" spans="2:31" ht="18" customHeight="1" thickBot="1" x14ac:dyDescent="0.4">
      <c r="B14" s="305" t="s">
        <v>85</v>
      </c>
      <c r="C14" s="306"/>
      <c r="D14" s="306"/>
      <c r="E14" s="306"/>
      <c r="F14" s="306"/>
      <c r="G14" s="306"/>
      <c r="H14" s="306"/>
      <c r="I14" s="306"/>
      <c r="J14" s="306"/>
      <c r="K14" s="306"/>
      <c r="L14" s="306"/>
      <c r="M14" s="307"/>
      <c r="N14" s="75"/>
      <c r="O14" s="57"/>
      <c r="P14" s="57"/>
      <c r="Q14" s="57"/>
      <c r="R14" s="57"/>
      <c r="S14" s="57"/>
      <c r="T14" s="57"/>
      <c r="U14" s="57"/>
      <c r="V14" s="57"/>
      <c r="W14" s="57"/>
      <c r="X14" s="57"/>
      <c r="Y14" s="57"/>
      <c r="Z14" s="57"/>
      <c r="AA14" s="57"/>
      <c r="AB14" s="57"/>
      <c r="AC14" s="57"/>
      <c r="AD14" s="57"/>
      <c r="AE14" s="57"/>
    </row>
    <row r="15" spans="2:31" ht="233.5" customHeight="1" x14ac:dyDescent="0.35">
      <c r="B15" s="308">
        <v>0.3</v>
      </c>
      <c r="C15" s="310" t="s">
        <v>86</v>
      </c>
      <c r="D15" s="313" t="s">
        <v>87</v>
      </c>
      <c r="E15" s="60"/>
      <c r="F15" s="79">
        <v>0</v>
      </c>
      <c r="G15" s="80" t="s">
        <v>88</v>
      </c>
      <c r="H15" s="60"/>
      <c r="I15" s="79">
        <v>0</v>
      </c>
      <c r="J15" s="80" t="s">
        <v>88</v>
      </c>
      <c r="K15" s="60"/>
      <c r="L15" s="79">
        <v>0</v>
      </c>
      <c r="M15" s="80" t="s">
        <v>88</v>
      </c>
      <c r="N15" s="57"/>
      <c r="O15" s="57"/>
      <c r="P15" s="57"/>
      <c r="Q15" s="57"/>
      <c r="R15" s="57"/>
      <c r="S15" s="57"/>
      <c r="T15" s="57"/>
      <c r="U15" s="57"/>
      <c r="V15" s="57"/>
      <c r="W15" s="57"/>
      <c r="X15" s="57"/>
      <c r="Y15" s="57"/>
      <c r="Z15" s="57"/>
      <c r="AA15" s="57"/>
      <c r="AB15" s="57"/>
      <c r="AC15" s="57"/>
      <c r="AD15" s="57"/>
      <c r="AE15" s="57"/>
    </row>
    <row r="16" spans="2:31" ht="46.5" customHeight="1" x14ac:dyDescent="0.35">
      <c r="B16" s="296"/>
      <c r="C16" s="311"/>
      <c r="D16" s="314"/>
      <c r="E16" s="60"/>
      <c r="F16" s="118">
        <f>(20/5)*F15</f>
        <v>0</v>
      </c>
      <c r="G16" s="119" t="s">
        <v>89</v>
      </c>
      <c r="H16" s="60"/>
      <c r="I16" s="118">
        <f>(20/5)*I15</f>
        <v>0</v>
      </c>
      <c r="J16" s="119" t="s">
        <v>89</v>
      </c>
      <c r="K16" s="60"/>
      <c r="L16" s="118">
        <f>(20/5)*L15</f>
        <v>0</v>
      </c>
      <c r="M16" s="120" t="s">
        <v>89</v>
      </c>
      <c r="N16" s="57"/>
      <c r="O16" s="57"/>
      <c r="P16" s="57"/>
      <c r="Q16" s="57"/>
      <c r="R16" s="57"/>
      <c r="S16" s="57"/>
      <c r="T16" s="57"/>
      <c r="U16" s="57"/>
      <c r="V16" s="57"/>
      <c r="W16" s="57"/>
      <c r="X16" s="57"/>
      <c r="Y16" s="57"/>
      <c r="Z16" s="57"/>
      <c r="AA16" s="57"/>
      <c r="AB16" s="57"/>
      <c r="AC16" s="57"/>
      <c r="AD16" s="57"/>
      <c r="AE16" s="57"/>
    </row>
    <row r="17" spans="2:31" ht="32" customHeight="1" x14ac:dyDescent="0.35">
      <c r="B17" s="296"/>
      <c r="C17" s="311"/>
      <c r="D17" s="301" t="s">
        <v>90</v>
      </c>
      <c r="E17" s="60"/>
      <c r="F17" s="81">
        <v>0</v>
      </c>
      <c r="G17" s="82" t="s">
        <v>91</v>
      </c>
      <c r="H17" s="60"/>
      <c r="I17" s="81">
        <v>0</v>
      </c>
      <c r="J17" s="82" t="s">
        <v>91</v>
      </c>
      <c r="K17" s="60"/>
      <c r="L17" s="81">
        <v>0</v>
      </c>
      <c r="M17" s="82" t="s">
        <v>91</v>
      </c>
      <c r="N17" s="57"/>
      <c r="O17" s="57"/>
      <c r="P17" s="57"/>
      <c r="Q17" s="57"/>
      <c r="R17" s="57"/>
      <c r="S17" s="57"/>
      <c r="T17" s="57"/>
      <c r="U17" s="57"/>
      <c r="V17" s="57"/>
      <c r="W17" s="57"/>
      <c r="X17" s="57"/>
      <c r="Y17" s="57"/>
      <c r="Z17" s="57"/>
      <c r="AA17" s="57"/>
      <c r="AB17" s="57"/>
      <c r="AC17" s="57"/>
      <c r="AD17" s="57"/>
      <c r="AE17" s="57"/>
    </row>
    <row r="18" spans="2:31" ht="30" customHeight="1" x14ac:dyDescent="0.35">
      <c r="B18" s="296"/>
      <c r="C18" s="311"/>
      <c r="D18" s="314"/>
      <c r="E18" s="60"/>
      <c r="F18" s="118">
        <f>(5/5)*F17</f>
        <v>0</v>
      </c>
      <c r="G18" s="119" t="s">
        <v>92</v>
      </c>
      <c r="H18" s="60"/>
      <c r="I18" s="118">
        <f>(5/5)*I17</f>
        <v>0</v>
      </c>
      <c r="J18" s="119" t="s">
        <v>92</v>
      </c>
      <c r="K18" s="60"/>
      <c r="L18" s="118">
        <f>(5/5)*L17</f>
        <v>0</v>
      </c>
      <c r="M18" s="119" t="s">
        <v>92</v>
      </c>
      <c r="N18" s="57"/>
      <c r="O18" s="57"/>
      <c r="P18" s="57"/>
      <c r="Q18" s="57"/>
      <c r="R18" s="57"/>
      <c r="S18" s="57"/>
      <c r="T18" s="57"/>
      <c r="U18" s="57"/>
      <c r="V18" s="57"/>
      <c r="W18" s="57"/>
      <c r="X18" s="57"/>
      <c r="Y18" s="57"/>
      <c r="Z18" s="57"/>
      <c r="AA18" s="57"/>
      <c r="AB18" s="57"/>
      <c r="AC18" s="57"/>
      <c r="AD18" s="57"/>
      <c r="AE18" s="57"/>
    </row>
    <row r="19" spans="2:31" ht="34" customHeight="1" x14ac:dyDescent="0.35">
      <c r="B19" s="296"/>
      <c r="C19" s="311"/>
      <c r="D19" s="301" t="s">
        <v>93</v>
      </c>
      <c r="E19" s="60"/>
      <c r="F19" s="81">
        <v>0</v>
      </c>
      <c r="G19" s="82" t="s">
        <v>94</v>
      </c>
      <c r="H19" s="60"/>
      <c r="I19" s="81">
        <v>0</v>
      </c>
      <c r="J19" s="82" t="s">
        <v>94</v>
      </c>
      <c r="K19" s="60"/>
      <c r="L19" s="81">
        <v>0</v>
      </c>
      <c r="M19" s="82" t="s">
        <v>94</v>
      </c>
      <c r="N19" s="57"/>
      <c r="O19" s="57"/>
      <c r="P19" s="57"/>
      <c r="Q19" s="57"/>
      <c r="R19" s="57"/>
      <c r="S19" s="57"/>
      <c r="T19" s="57"/>
      <c r="U19" s="57"/>
      <c r="V19" s="57"/>
      <c r="W19" s="57"/>
      <c r="X19" s="57"/>
      <c r="Y19" s="57"/>
      <c r="Z19" s="57"/>
      <c r="AA19" s="57"/>
      <c r="AB19" s="57"/>
      <c r="AC19" s="57"/>
      <c r="AD19" s="57"/>
      <c r="AE19" s="57"/>
    </row>
    <row r="20" spans="2:31" ht="30" customHeight="1" x14ac:dyDescent="0.35">
      <c r="B20" s="296"/>
      <c r="C20" s="311"/>
      <c r="D20" s="302"/>
      <c r="E20" s="60"/>
      <c r="F20" s="118">
        <f>(5/5)*F19</f>
        <v>0</v>
      </c>
      <c r="G20" s="119" t="s">
        <v>95</v>
      </c>
      <c r="H20" s="60"/>
      <c r="I20" s="118">
        <f>(5/5)*I19</f>
        <v>0</v>
      </c>
      <c r="J20" s="119" t="s">
        <v>95</v>
      </c>
      <c r="K20" s="60"/>
      <c r="L20" s="118">
        <f>(5/5)*L19</f>
        <v>0</v>
      </c>
      <c r="M20" s="119" t="s">
        <v>95</v>
      </c>
      <c r="N20" s="57"/>
      <c r="O20" s="57"/>
      <c r="P20" s="57"/>
      <c r="Q20" s="57"/>
      <c r="R20" s="57"/>
      <c r="S20" s="57"/>
      <c r="T20" s="57"/>
      <c r="U20" s="57"/>
      <c r="V20" s="57"/>
      <c r="W20" s="57"/>
      <c r="X20" s="57"/>
      <c r="Y20" s="57"/>
      <c r="Z20" s="57"/>
      <c r="AA20" s="57"/>
      <c r="AB20" s="57"/>
      <c r="AC20" s="57"/>
      <c r="AD20" s="57"/>
      <c r="AE20" s="57"/>
    </row>
    <row r="21" spans="2:31" ht="55" customHeight="1" thickBot="1" x14ac:dyDescent="0.4">
      <c r="B21" s="309"/>
      <c r="C21" s="312"/>
      <c r="D21" s="83"/>
      <c r="E21" s="60"/>
      <c r="F21" s="123">
        <f>SUM(F16,F18,F20)</f>
        <v>0</v>
      </c>
      <c r="G21" s="124" t="s">
        <v>96</v>
      </c>
      <c r="H21" s="60"/>
      <c r="I21" s="123">
        <f>SUM(I16,I18,I20)</f>
        <v>0</v>
      </c>
      <c r="J21" s="125" t="s">
        <v>96</v>
      </c>
      <c r="K21" s="60"/>
      <c r="L21" s="123">
        <f>SUM(L16,L18,L20)</f>
        <v>0</v>
      </c>
      <c r="M21" s="125" t="s">
        <v>96</v>
      </c>
      <c r="N21" s="57"/>
      <c r="O21" s="57"/>
      <c r="P21" s="57"/>
      <c r="Q21" s="57"/>
      <c r="R21" s="57"/>
      <c r="S21" s="57"/>
      <c r="T21" s="57"/>
      <c r="U21" s="57"/>
      <c r="V21" s="57"/>
      <c r="W21" s="57"/>
      <c r="X21" s="57"/>
      <c r="Y21" s="57"/>
      <c r="Z21" s="57"/>
      <c r="AA21" s="57"/>
      <c r="AB21" s="57"/>
      <c r="AC21" s="57"/>
      <c r="AD21" s="57"/>
      <c r="AE21" s="57"/>
    </row>
    <row r="22" spans="2:31" ht="51" customHeight="1" x14ac:dyDescent="0.35">
      <c r="B22" s="295">
        <v>0.2</v>
      </c>
      <c r="C22" s="298" t="s">
        <v>97</v>
      </c>
      <c r="D22" s="301" t="s">
        <v>98</v>
      </c>
      <c r="E22" s="60"/>
      <c r="F22" s="79">
        <v>0</v>
      </c>
      <c r="G22" s="84" t="s">
        <v>99</v>
      </c>
      <c r="H22" s="60"/>
      <c r="I22" s="79">
        <v>0</v>
      </c>
      <c r="J22" s="84" t="s">
        <v>99</v>
      </c>
      <c r="K22" s="60"/>
      <c r="L22" s="79">
        <v>0</v>
      </c>
      <c r="M22" s="84" t="s">
        <v>99</v>
      </c>
      <c r="N22" s="57"/>
      <c r="O22" s="57"/>
      <c r="P22" s="57"/>
      <c r="Q22" s="57"/>
      <c r="R22" s="57"/>
      <c r="S22" s="57"/>
      <c r="T22" s="57"/>
      <c r="U22" s="57"/>
      <c r="V22" s="57"/>
      <c r="W22" s="57"/>
      <c r="X22" s="57"/>
      <c r="Y22" s="57"/>
      <c r="Z22" s="57"/>
      <c r="AA22" s="57"/>
      <c r="AB22" s="57"/>
      <c r="AC22" s="57"/>
      <c r="AD22" s="57"/>
      <c r="AE22" s="57"/>
    </row>
    <row r="23" spans="2:31" ht="30" customHeight="1" x14ac:dyDescent="0.35">
      <c r="B23" s="296"/>
      <c r="C23" s="299"/>
      <c r="D23" s="302"/>
      <c r="E23" s="60"/>
      <c r="F23" s="118">
        <f>(10/5)*F22</f>
        <v>0</v>
      </c>
      <c r="G23" s="120" t="s">
        <v>100</v>
      </c>
      <c r="H23" s="60"/>
      <c r="I23" s="118">
        <f>(10/5)*I22</f>
        <v>0</v>
      </c>
      <c r="J23" s="120" t="s">
        <v>100</v>
      </c>
      <c r="K23" s="60"/>
      <c r="L23" s="118">
        <f>(10/5)*L22</f>
        <v>0</v>
      </c>
      <c r="M23" s="120" t="s">
        <v>100</v>
      </c>
      <c r="N23" s="57"/>
      <c r="O23" s="57"/>
      <c r="P23" s="57"/>
      <c r="Q23" s="57"/>
      <c r="R23" s="57"/>
      <c r="S23" s="57"/>
      <c r="T23" s="57"/>
      <c r="U23" s="57"/>
      <c r="V23" s="57"/>
      <c r="W23" s="57"/>
      <c r="X23" s="57"/>
      <c r="Y23" s="57"/>
      <c r="Z23" s="57"/>
      <c r="AA23" s="57"/>
      <c r="AB23" s="57"/>
      <c r="AC23" s="57"/>
      <c r="AD23" s="57"/>
      <c r="AE23" s="57"/>
    </row>
    <row r="24" spans="2:31" ht="119" customHeight="1" x14ac:dyDescent="0.35">
      <c r="B24" s="296"/>
      <c r="C24" s="299"/>
      <c r="D24" s="302" t="s">
        <v>101</v>
      </c>
      <c r="E24" s="60"/>
      <c r="F24" s="81">
        <v>0</v>
      </c>
      <c r="G24" s="85" t="s">
        <v>102</v>
      </c>
      <c r="H24" s="60"/>
      <c r="I24" s="81">
        <v>0</v>
      </c>
      <c r="J24" s="85" t="s">
        <v>102</v>
      </c>
      <c r="K24" s="60"/>
      <c r="L24" s="81">
        <v>0</v>
      </c>
      <c r="M24" s="85" t="s">
        <v>102</v>
      </c>
      <c r="N24" s="57"/>
      <c r="O24" s="57"/>
      <c r="P24" s="57"/>
      <c r="Q24" s="57"/>
      <c r="R24" s="57"/>
      <c r="S24" s="57"/>
      <c r="T24" s="57"/>
      <c r="U24" s="57"/>
      <c r="V24" s="57"/>
      <c r="W24" s="57"/>
      <c r="X24" s="57"/>
      <c r="Y24" s="57"/>
      <c r="Z24" s="57"/>
      <c r="AA24" s="57"/>
      <c r="AB24" s="57"/>
      <c r="AC24" s="57"/>
      <c r="AD24" s="57"/>
      <c r="AE24" s="57"/>
    </row>
    <row r="25" spans="2:31" ht="30" customHeight="1" x14ac:dyDescent="0.35">
      <c r="B25" s="296"/>
      <c r="C25" s="299"/>
      <c r="D25" s="302"/>
      <c r="E25" s="60"/>
      <c r="F25" s="118">
        <f>(10/5)*F24</f>
        <v>0</v>
      </c>
      <c r="G25" s="120" t="s">
        <v>103</v>
      </c>
      <c r="H25" s="60"/>
      <c r="I25" s="118">
        <f>(10/5)*I24</f>
        <v>0</v>
      </c>
      <c r="J25" s="120" t="s">
        <v>103</v>
      </c>
      <c r="K25" s="60"/>
      <c r="L25" s="118">
        <f>(10/5)*L24</f>
        <v>0</v>
      </c>
      <c r="M25" s="120" t="s">
        <v>103</v>
      </c>
      <c r="N25" s="57"/>
      <c r="O25" s="57"/>
      <c r="P25" s="57"/>
      <c r="Q25" s="57"/>
      <c r="R25" s="57"/>
      <c r="S25" s="57"/>
      <c r="T25" s="57"/>
      <c r="U25" s="57"/>
      <c r="V25" s="57"/>
      <c r="W25" s="57"/>
      <c r="X25" s="57"/>
      <c r="Y25" s="57"/>
      <c r="Z25" s="57"/>
      <c r="AA25" s="57"/>
      <c r="AB25" s="57"/>
      <c r="AC25" s="57"/>
      <c r="AD25" s="57"/>
      <c r="AE25" s="57"/>
    </row>
    <row r="26" spans="2:31" ht="55" customHeight="1" thickBot="1" x14ac:dyDescent="0.4">
      <c r="B26" s="297"/>
      <c r="C26" s="300"/>
      <c r="D26" s="86"/>
      <c r="E26" s="60"/>
      <c r="F26" s="126">
        <f>SUM(F23,F25)</f>
        <v>0</v>
      </c>
      <c r="G26" s="127" t="s">
        <v>104</v>
      </c>
      <c r="H26" s="60"/>
      <c r="I26" s="126">
        <f>SUM(I23,I25)</f>
        <v>0</v>
      </c>
      <c r="J26" s="127" t="s">
        <v>104</v>
      </c>
      <c r="K26" s="60"/>
      <c r="L26" s="121">
        <f>SUM(L23,L25)</f>
        <v>0</v>
      </c>
      <c r="M26" s="122" t="s">
        <v>104</v>
      </c>
      <c r="N26" s="57"/>
      <c r="O26" s="57"/>
      <c r="P26" s="57"/>
      <c r="Q26" s="57"/>
      <c r="R26" s="57"/>
      <c r="S26" s="57"/>
      <c r="T26" s="57"/>
      <c r="U26" s="57"/>
      <c r="V26" s="57"/>
      <c r="W26" s="57"/>
      <c r="X26" s="57"/>
      <c r="Y26" s="57"/>
      <c r="Z26" s="57"/>
      <c r="AA26" s="57"/>
      <c r="AB26" s="57"/>
      <c r="AC26" s="57"/>
      <c r="AD26" s="57"/>
      <c r="AE26" s="57"/>
    </row>
    <row r="27" spans="2:31" ht="16" thickBot="1" x14ac:dyDescent="0.4">
      <c r="B27" s="87"/>
      <c r="C27" s="88"/>
      <c r="D27" s="88"/>
      <c r="E27" s="60"/>
      <c r="F27" s="89"/>
      <c r="G27" s="90"/>
      <c r="H27" s="60"/>
      <c r="I27" s="89"/>
      <c r="J27" s="90"/>
      <c r="K27" s="60"/>
      <c r="L27" s="89"/>
      <c r="M27" s="90"/>
      <c r="N27" s="57"/>
      <c r="O27" s="57"/>
      <c r="P27" s="57"/>
      <c r="Q27" s="57"/>
      <c r="R27" s="57"/>
      <c r="S27" s="57"/>
      <c r="T27" s="57"/>
      <c r="U27" s="57"/>
      <c r="V27" s="57"/>
      <c r="W27" s="57"/>
      <c r="X27" s="57"/>
      <c r="Y27" s="57"/>
      <c r="Z27" s="57"/>
      <c r="AA27" s="57"/>
      <c r="AB27" s="57"/>
      <c r="AC27" s="57"/>
      <c r="AD27" s="57"/>
      <c r="AE27" s="57"/>
    </row>
    <row r="28" spans="2:31" ht="25" customHeight="1" x14ac:dyDescent="0.35">
      <c r="B28" s="315">
        <f>SUM(B13,B15,B22)</f>
        <v>1</v>
      </c>
      <c r="C28" s="317" t="s">
        <v>105</v>
      </c>
      <c r="D28" s="318"/>
      <c r="E28" s="91"/>
      <c r="F28" s="319">
        <f>SUM(F13,F21,F26)</f>
        <v>50</v>
      </c>
      <c r="G28" s="318"/>
      <c r="H28" s="92"/>
      <c r="I28" s="319">
        <f>SUM(I13,I21,I26)</f>
        <v>16.666666666666664</v>
      </c>
      <c r="J28" s="318"/>
      <c r="K28" s="92"/>
      <c r="L28" s="319">
        <f>SUM(L13,L21,L26)</f>
        <v>25</v>
      </c>
      <c r="M28" s="320"/>
      <c r="N28" s="57"/>
      <c r="O28" s="57"/>
      <c r="P28" s="57"/>
      <c r="Q28" s="57"/>
      <c r="R28" s="57"/>
      <c r="S28" s="57"/>
      <c r="T28" s="57"/>
      <c r="U28" s="57"/>
      <c r="V28" s="57"/>
      <c r="W28" s="57"/>
      <c r="X28" s="57"/>
      <c r="Y28" s="57"/>
      <c r="Z28" s="57"/>
      <c r="AA28" s="57"/>
      <c r="AB28" s="57"/>
      <c r="AC28" s="57"/>
      <c r="AD28" s="57"/>
      <c r="AE28" s="57"/>
    </row>
    <row r="29" spans="2:31" ht="37.5" customHeight="1" thickBot="1" x14ac:dyDescent="0.4">
      <c r="B29" s="316"/>
      <c r="C29" s="321" t="s">
        <v>106</v>
      </c>
      <c r="D29" s="322"/>
      <c r="E29" s="93"/>
      <c r="F29" s="323" t="s">
        <v>107</v>
      </c>
      <c r="G29" s="324"/>
      <c r="H29" s="324"/>
      <c r="I29" s="324"/>
      <c r="J29" s="324"/>
      <c r="K29" s="324"/>
      <c r="L29" s="324"/>
      <c r="M29" s="325"/>
      <c r="N29" s="57"/>
      <c r="O29" s="57"/>
      <c r="P29" s="57"/>
      <c r="Q29" s="57"/>
      <c r="R29" s="57"/>
      <c r="S29" s="57"/>
      <c r="T29" s="57"/>
      <c r="U29" s="57"/>
      <c r="V29" s="57"/>
      <c r="W29" s="57"/>
      <c r="X29" s="57"/>
      <c r="Y29" s="57"/>
      <c r="Z29" s="57"/>
      <c r="AA29" s="57"/>
      <c r="AB29" s="57"/>
      <c r="AC29" s="57"/>
      <c r="AD29" s="57"/>
      <c r="AE29" s="57"/>
    </row>
    <row r="30" spans="2:31" ht="15.5" x14ac:dyDescent="0.35">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sheetData>
  <sheetProtection algorithmName="SHA-512" hashValue="iENPuYKT4wnHpjnyb89POEQndfSZdK288Fj2uXJUZq/2nNVpo60beKIvv09VFSdT0pzvSwIr3W7ClEohNxAOWg==" saltValue="teWqZ3h0wHKizrCSETgNsw==" spinCount="100000" sheet="1" insertHyperlinks="0"/>
  <protectedRanges>
    <protectedRange sqref="F15:G15 F17:G17 F19:G19 F22:G22 F24:G24 I24:J24 L24:M24 F29 I15:J15 L15:M15 I17:J17 L17:M17 I19:J19 L19:M19 I22:J22 L22:M22" name="For SSA input"/>
  </protectedRanges>
  <mergeCells count="35">
    <mergeCell ref="B28:B29"/>
    <mergeCell ref="C28:D28"/>
    <mergeCell ref="F28:G28"/>
    <mergeCell ref="I28:J28"/>
    <mergeCell ref="L28:M28"/>
    <mergeCell ref="C29:D29"/>
    <mergeCell ref="F29:M29"/>
    <mergeCell ref="B22:B26"/>
    <mergeCell ref="C22:C26"/>
    <mergeCell ref="D22:D23"/>
    <mergeCell ref="D24:D25"/>
    <mergeCell ref="B12:M12"/>
    <mergeCell ref="B14:M14"/>
    <mergeCell ref="B15:B21"/>
    <mergeCell ref="C15:C21"/>
    <mergeCell ref="D15:D16"/>
    <mergeCell ref="D17:D18"/>
    <mergeCell ref="D19:D20"/>
    <mergeCell ref="B2:M2"/>
    <mergeCell ref="B3:M3"/>
    <mergeCell ref="B5:C5"/>
    <mergeCell ref="D5:M5"/>
    <mergeCell ref="B6:C6"/>
    <mergeCell ref="L10:M10"/>
    <mergeCell ref="B8:B11"/>
    <mergeCell ref="C8:D9"/>
    <mergeCell ref="F8:G8"/>
    <mergeCell ref="I8:J8"/>
    <mergeCell ref="L8:M8"/>
    <mergeCell ref="F9:G9"/>
    <mergeCell ref="I9:J9"/>
    <mergeCell ref="L9:M9"/>
    <mergeCell ref="C10:D10"/>
    <mergeCell ref="F10:G10"/>
    <mergeCell ref="I10:J10"/>
  </mergeCells>
  <conditionalFormatting sqref="F13">
    <cfRule type="cellIs" dxfId="2" priority="3" operator="greaterThan">
      <formula>50</formula>
    </cfRule>
  </conditionalFormatting>
  <conditionalFormatting sqref="I13">
    <cfRule type="cellIs" dxfId="1" priority="2" operator="greaterThan">
      <formula>50</formula>
    </cfRule>
  </conditionalFormatting>
  <conditionalFormatting sqref="L13">
    <cfRule type="cellIs" dxfId="0" priority="1" operator="greaterThan">
      <formula>50</formula>
    </cfRule>
  </conditionalFormatting>
  <dataValidations count="1">
    <dataValidation type="list" allowBlank="1" showInputMessage="1" showErrorMessage="1" sqref="I24 F24 F15 I15 L15 F17 I17 L17 F19 I19 L19 F22 I22 L22 L24" xr:uid="{9B850508-45E0-42EF-A5BD-A70A19D1DDB5}">
      <formula1>"0,1,2,3,4,5"</formula1>
    </dataValidation>
  </dataValidations>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DE89B-5364-42BC-9074-79D4758B59F3}">
  <dimension ref="B1:B39"/>
  <sheetViews>
    <sheetView showGridLines="0" topLeftCell="A20" zoomScaleNormal="100" workbookViewId="0"/>
  </sheetViews>
  <sheetFormatPr defaultColWidth="8.7265625" defaultRowHeight="14.5" x14ac:dyDescent="0.35"/>
  <cols>
    <col min="1" max="1" width="1.36328125" customWidth="1"/>
    <col min="2" max="2" width="119" customWidth="1"/>
  </cols>
  <sheetData>
    <row r="1" spans="2:2" ht="30.9" customHeight="1" thickBot="1" x14ac:dyDescent="0.65">
      <c r="B1" s="107" t="s">
        <v>136</v>
      </c>
    </row>
    <row r="2" spans="2:2" x14ac:dyDescent="0.35">
      <c r="B2" s="101" t="s">
        <v>118</v>
      </c>
    </row>
    <row r="3" spans="2:2" x14ac:dyDescent="0.35">
      <c r="B3" s="102" t="s">
        <v>119</v>
      </c>
    </row>
    <row r="4" spans="2:2" x14ac:dyDescent="0.35">
      <c r="B4" s="102" t="s">
        <v>120</v>
      </c>
    </row>
    <row r="5" spans="2:2" ht="16.5" x14ac:dyDescent="0.35">
      <c r="B5" s="102" t="s">
        <v>121</v>
      </c>
    </row>
    <row r="6" spans="2:2" x14ac:dyDescent="0.35">
      <c r="B6" s="103"/>
    </row>
    <row r="7" spans="2:2" x14ac:dyDescent="0.35">
      <c r="B7" s="104" t="s">
        <v>122</v>
      </c>
    </row>
    <row r="8" spans="2:2" x14ac:dyDescent="0.35">
      <c r="B8" s="103"/>
    </row>
    <row r="9" spans="2:2" x14ac:dyDescent="0.35">
      <c r="B9" s="103"/>
    </row>
    <row r="10" spans="2:2" x14ac:dyDescent="0.35">
      <c r="B10" s="103"/>
    </row>
    <row r="11" spans="2:2" x14ac:dyDescent="0.35">
      <c r="B11" s="103"/>
    </row>
    <row r="12" spans="2:2" x14ac:dyDescent="0.35">
      <c r="B12" s="103"/>
    </row>
    <row r="13" spans="2:2" x14ac:dyDescent="0.35">
      <c r="B13" s="103"/>
    </row>
    <row r="14" spans="2:2" x14ac:dyDescent="0.35">
      <c r="B14" s="103"/>
    </row>
    <row r="15" spans="2:2" x14ac:dyDescent="0.35">
      <c r="B15" s="103"/>
    </row>
    <row r="16" spans="2:2" x14ac:dyDescent="0.35">
      <c r="B16" s="103"/>
    </row>
    <row r="17" spans="2:2" x14ac:dyDescent="0.35">
      <c r="B17" s="103"/>
    </row>
    <row r="18" spans="2:2" x14ac:dyDescent="0.35">
      <c r="B18" s="103"/>
    </row>
    <row r="19" spans="2:2" x14ac:dyDescent="0.35">
      <c r="B19" s="103"/>
    </row>
    <row r="20" spans="2:2" x14ac:dyDescent="0.35">
      <c r="B20" s="103"/>
    </row>
    <row r="21" spans="2:2" x14ac:dyDescent="0.35">
      <c r="B21" s="103"/>
    </row>
    <row r="22" spans="2:2" x14ac:dyDescent="0.35">
      <c r="B22" s="103"/>
    </row>
    <row r="23" spans="2:2" x14ac:dyDescent="0.35">
      <c r="B23" s="103"/>
    </row>
    <row r="24" spans="2:2" x14ac:dyDescent="0.35">
      <c r="B24" s="103"/>
    </row>
    <row r="25" spans="2:2" x14ac:dyDescent="0.35">
      <c r="B25" s="103"/>
    </row>
    <row r="26" spans="2:2" x14ac:dyDescent="0.35">
      <c r="B26" s="103"/>
    </row>
    <row r="27" spans="2:2" x14ac:dyDescent="0.35">
      <c r="B27" s="103"/>
    </row>
    <row r="28" spans="2:2" x14ac:dyDescent="0.35">
      <c r="B28" s="103"/>
    </row>
    <row r="29" spans="2:2" x14ac:dyDescent="0.35">
      <c r="B29" s="103"/>
    </row>
    <row r="30" spans="2:2" x14ac:dyDescent="0.35">
      <c r="B30" s="103"/>
    </row>
    <row r="31" spans="2:2" x14ac:dyDescent="0.35">
      <c r="B31" s="103"/>
    </row>
    <row r="32" spans="2:2" x14ac:dyDescent="0.35">
      <c r="B32" s="103"/>
    </row>
    <row r="33" spans="2:2" x14ac:dyDescent="0.35">
      <c r="B33" s="103"/>
    </row>
    <row r="34" spans="2:2" x14ac:dyDescent="0.35">
      <c r="B34" s="103"/>
    </row>
    <row r="35" spans="2:2" x14ac:dyDescent="0.35">
      <c r="B35" s="103"/>
    </row>
    <row r="36" spans="2:2" x14ac:dyDescent="0.35">
      <c r="B36" s="103"/>
    </row>
    <row r="37" spans="2:2" x14ac:dyDescent="0.35">
      <c r="B37" s="103"/>
    </row>
    <row r="38" spans="2:2" x14ac:dyDescent="0.35">
      <c r="B38" s="103"/>
    </row>
    <row r="39" spans="2:2" ht="15" thickBot="1" x14ac:dyDescent="0.4">
      <c r="B39" s="105"/>
    </row>
  </sheetData>
  <sheetProtection algorithmName="SHA-512" hashValue="t+UP0XkEZrRKxHEonjnBoEe6eMV1MMgnrpcF4aIM1Tr8gRaZE299p0D3JbEqYjmrm335SJMxvhRdG0ODcuf0qA==" saltValue="/p0rOdWTAMzjJazZzB35HA==" spinCount="100000" sheet="1" objects="1" scenarios="1"/>
  <pageMargins left="0.7" right="0.7" top="0.75" bottom="0.75" header="0.3" footer="0.3"/>
  <pageSetup paperSize="9" scale="71" orientation="portrait" r:id="rId1"/>
  <colBreaks count="1" manualBreakCount="1">
    <brk id="1" max="3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B90B-DCB1-4E69-815E-A587EEFC8903}">
  <dimension ref="A1:B4"/>
  <sheetViews>
    <sheetView workbookViewId="0">
      <selection activeCell="B4" sqref="B4"/>
    </sheetView>
  </sheetViews>
  <sheetFormatPr defaultRowHeight="14.5" x14ac:dyDescent="0.35"/>
  <cols>
    <col min="1" max="1" width="43.6328125" customWidth="1"/>
    <col min="2" max="2" width="61.7265625" customWidth="1"/>
    <col min="3" max="3" width="35" customWidth="1"/>
  </cols>
  <sheetData>
    <row r="1" spans="1:2" ht="29" x14ac:dyDescent="0.35">
      <c r="A1" s="2" t="s">
        <v>0</v>
      </c>
      <c r="B1" s="2" t="s">
        <v>2</v>
      </c>
    </row>
    <row r="2" spans="1:2" x14ac:dyDescent="0.35">
      <c r="A2" s="3" t="s">
        <v>3</v>
      </c>
      <c r="B2" s="3" t="s">
        <v>3</v>
      </c>
    </row>
    <row r="3" spans="1:2" x14ac:dyDescent="0.35">
      <c r="A3" s="3" t="s">
        <v>6</v>
      </c>
      <c r="B3" s="3" t="s">
        <v>4</v>
      </c>
    </row>
    <row r="4" spans="1:2" x14ac:dyDescent="0.35">
      <c r="A4" s="3"/>
      <c r="B4" s="3"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0B943CCD23DE469E66071BE7AC0E85" ma:contentTypeVersion="2" ma:contentTypeDescription="Create a new document." ma:contentTypeScope="" ma:versionID="cbea16fa64b45a4aba6f727a97c4022f">
  <xsd:schema xmlns:xsd="http://www.w3.org/2001/XMLSchema" xmlns:xs="http://www.w3.org/2001/XMLSchema" xmlns:p="http://schemas.microsoft.com/office/2006/metadata/properties" xmlns:ns2="6f8190b9-121f-4697-85fe-79e154df7490" targetNamespace="http://schemas.microsoft.com/office/2006/metadata/properties" ma:root="true" ma:fieldsID="5222891c2c22aa61d297ed234eaadc40" ns2:_="">
    <xsd:import namespace="6f8190b9-121f-4697-85fe-79e154df749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190b9-121f-4697-85fe-79e154df74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4D89A7-235E-446F-90FD-551A0922659B}">
  <ds:schemaRefs>
    <ds:schemaRef ds:uri="6f8190b9-121f-4697-85fe-79e154df7490"/>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39BE873-94B8-4C72-BD27-D24C16BCA52A}">
  <ds:schemaRefs>
    <ds:schemaRef ds:uri="http://schemas.microsoft.com/sharepoint/v3/contenttype/forms"/>
  </ds:schemaRefs>
</ds:datastoreItem>
</file>

<file path=customXml/itemProps3.xml><?xml version="1.0" encoding="utf-8"?>
<ds:datastoreItem xmlns:ds="http://schemas.openxmlformats.org/officeDocument/2006/customXml" ds:itemID="{BD6DEC6B-3BD5-461C-8267-FC730B2DC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190b9-121f-4697-85fe-79e154df7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PLS READ_Instructions</vt:lpstr>
      <vt:lpstr>1. Project Proposal</vt:lpstr>
      <vt:lpstr>2. Cost &amp; Benefit Analysis</vt:lpstr>
      <vt:lpstr>3a. SummaryOfQuotations</vt:lpstr>
      <vt:lpstr>3b. VendorEvalMatrix</vt:lpstr>
      <vt:lpstr>Annex-KPIsReferenceGuide</vt:lpstr>
      <vt:lpstr>Ref </vt:lpstr>
      <vt:lpstr>'Annex-KPIsReferenceGuide'!_Hlk155281202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 Fen LAU (NCSS)</dc:creator>
  <cp:lastModifiedBy>Hui Yi PHUA (NCSS)</cp:lastModifiedBy>
  <dcterms:created xsi:type="dcterms:W3CDTF">2024-02-06T01:27:27Z</dcterms:created>
  <dcterms:modified xsi:type="dcterms:W3CDTF">2024-03-11T06:40:54Z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2024-02-06T01:30:30Z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b4b9d50a-d284-4246-97a1-73e6601d7cd7</vt:lpwstr>
  </property>
  <property fmtid="{D5CDD505-2E9C-101B-9397-08002B2CF9AE}" pid="8" name="MSIP_Label_4aaa7e78-45b1-4890-b8a3-003d1d728a3e_ContentBits">
    <vt:lpwstr>0</vt:lpwstr>
  </property>
  <property fmtid="{D5CDD505-2E9C-101B-9397-08002B2CF9AE}" pid="9" name="ContentTypeId">
    <vt:lpwstr>0x0101007E0B943CCD23DE469E66071BE7AC0E85</vt:lpwstr>
  </property>
</Properties>
</file>