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.customs.gov.sg/CS/FIN/FIN/FINANCE/F3_-_Revenue_(Main)/Statistics_Reporting_to_DOS/Webstats/"/>
    </mc:Choice>
  </mc:AlternateContent>
  <xr:revisionPtr revIDLastSave="0" documentId="13_ncr:1_{5DCC020B-C6A4-45BA-9E6C-251AA11467D0}" xr6:coauthVersionLast="47" xr6:coauthVersionMax="47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5-Yearly Revenue Stats" sheetId="3" r:id="rId1"/>
    <sheet name="2018 Monthly Revenue Stats" sheetId="7" r:id="rId2"/>
    <sheet name="2019 Monthly Revenue Stats" sheetId="8" r:id="rId3"/>
    <sheet name="2020 Monthly Revenue Stats" sheetId="9" r:id="rId4"/>
    <sheet name="2021 Monthly Revenue Stats" sheetId="10" r:id="rId5"/>
    <sheet name="2022 Monthly Revenue Stats" sheetId="11" r:id="rId6"/>
    <sheet name="2023 Monthly Revenue Stats" sheetId="12" r:id="rId7"/>
  </sheets>
  <definedNames>
    <definedName name="_xlnm.Print_Area" localSheetId="1">'2018 Monthly Revenue Stats'!$A$114:$J$129</definedName>
    <definedName name="_xlnm.Print_Area" localSheetId="2">'2019 Monthly Revenue Stats'!$A$114:$B$129</definedName>
    <definedName name="_xlnm.Print_Area" localSheetId="3">'2020 Monthly Revenue Stats'!$A$114:$B$129</definedName>
    <definedName name="_xlnm.Print_Area" localSheetId="4">'2021 Monthly Revenue Stats'!$A$114:$B$129</definedName>
    <definedName name="_xlnm.Print_Area" localSheetId="5">'2022 Monthly Revenue Stats'!$A$116:$B$131</definedName>
    <definedName name="_xlnm.Print_Area" localSheetId="6">'2023 Monthly Revenue Stats'!$A$118:$B$133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" i="12" l="1"/>
  <c r="E101" i="12"/>
  <c r="E12" i="12" s="1"/>
  <c r="E95" i="12"/>
  <c r="E90" i="12"/>
  <c r="E11" i="12" s="1"/>
  <c r="E78" i="12"/>
  <c r="E67" i="12"/>
  <c r="E10" i="12" s="1"/>
  <c r="E43" i="12"/>
  <c r="E20" i="12"/>
  <c r="E9" i="12" s="1"/>
  <c r="E15" i="12"/>
  <c r="E13" i="12"/>
  <c r="F107" i="3"/>
  <c r="F101" i="3"/>
  <c r="F12" i="3" s="1"/>
  <c r="F95" i="3"/>
  <c r="F90" i="3"/>
  <c r="F11" i="3" s="1"/>
  <c r="F78" i="3"/>
  <c r="F67" i="3"/>
  <c r="F10" i="3" s="1"/>
  <c r="F43" i="3"/>
  <c r="F20" i="3"/>
  <c r="F9" i="3" s="1"/>
  <c r="F15" i="3"/>
  <c r="F13" i="3"/>
  <c r="D107" i="12"/>
  <c r="D101" i="12"/>
  <c r="D12" i="12" s="1"/>
  <c r="D95" i="12"/>
  <c r="D90" i="12"/>
  <c r="D11" i="12" s="1"/>
  <c r="D78" i="12"/>
  <c r="D67" i="12"/>
  <c r="D10" i="12" s="1"/>
  <c r="D43" i="12"/>
  <c r="D20" i="12"/>
  <c r="D9" i="12" s="1"/>
  <c r="D15" i="12"/>
  <c r="D13" i="12"/>
  <c r="C107" i="12"/>
  <c r="C101" i="12"/>
  <c r="C12" i="12" s="1"/>
  <c r="C95" i="12"/>
  <c r="C90" i="12"/>
  <c r="C11" i="12" s="1"/>
  <c r="C78" i="12"/>
  <c r="C67" i="12"/>
  <c r="C10" i="12" s="1"/>
  <c r="C43" i="12"/>
  <c r="C20" i="12"/>
  <c r="C9" i="12" s="1"/>
  <c r="C15" i="12"/>
  <c r="C13" i="12"/>
  <c r="B107" i="12"/>
  <c r="B101" i="12"/>
  <c r="B12" i="12" s="1"/>
  <c r="B95" i="12"/>
  <c r="B90" i="12"/>
  <c r="B11" i="12" s="1"/>
  <c r="B78" i="12"/>
  <c r="B67" i="12"/>
  <c r="B10" i="12" s="1"/>
  <c r="B43" i="12"/>
  <c r="B20" i="12"/>
  <c r="B9" i="12" s="1"/>
  <c r="B15" i="12"/>
  <c r="B13" i="12"/>
  <c r="M78" i="11"/>
  <c r="M106" i="11"/>
  <c r="M101" i="11"/>
  <c r="M12" i="11" s="1"/>
  <c r="M95" i="11"/>
  <c r="M90" i="11"/>
  <c r="M11" i="11" s="1"/>
  <c r="M67" i="11"/>
  <c r="M10" i="11" s="1"/>
  <c r="M43" i="11"/>
  <c r="M20" i="11"/>
  <c r="M9" i="11" s="1"/>
  <c r="M15" i="11"/>
  <c r="M13" i="11"/>
  <c r="B107" i="3"/>
  <c r="C107" i="3"/>
  <c r="D107" i="3"/>
  <c r="E107" i="3"/>
  <c r="B101" i="3"/>
  <c r="C101" i="3"/>
  <c r="D101" i="3"/>
  <c r="E101" i="3"/>
  <c r="E12" i="3" s="1"/>
  <c r="C104" i="7"/>
  <c r="D104" i="7"/>
  <c r="E104" i="7"/>
  <c r="F104" i="7"/>
  <c r="G104" i="7"/>
  <c r="H104" i="7"/>
  <c r="I104" i="7"/>
  <c r="J104" i="7"/>
  <c r="K104" i="7"/>
  <c r="L104" i="7"/>
  <c r="M104" i="7"/>
  <c r="B104" i="7"/>
  <c r="C99" i="7"/>
  <c r="D99" i="7"/>
  <c r="E99" i="7"/>
  <c r="F99" i="7"/>
  <c r="G99" i="7"/>
  <c r="H99" i="7"/>
  <c r="I99" i="7"/>
  <c r="J99" i="7"/>
  <c r="K99" i="7"/>
  <c r="L99" i="7"/>
  <c r="M99" i="7"/>
  <c r="B99" i="7"/>
  <c r="C104" i="8"/>
  <c r="D104" i="8"/>
  <c r="E104" i="8"/>
  <c r="F104" i="8"/>
  <c r="G104" i="8"/>
  <c r="H104" i="8"/>
  <c r="I104" i="8"/>
  <c r="J104" i="8"/>
  <c r="K104" i="8"/>
  <c r="L104" i="8"/>
  <c r="M104" i="8"/>
  <c r="B104" i="8"/>
  <c r="C99" i="8"/>
  <c r="D99" i="8"/>
  <c r="E99" i="8"/>
  <c r="F99" i="8"/>
  <c r="G99" i="8"/>
  <c r="H99" i="8"/>
  <c r="I99" i="8"/>
  <c r="J99" i="8"/>
  <c r="K99" i="8"/>
  <c r="L99" i="8"/>
  <c r="M99" i="8"/>
  <c r="B99" i="8"/>
  <c r="C104" i="9"/>
  <c r="D104" i="9"/>
  <c r="E104" i="9"/>
  <c r="F104" i="9"/>
  <c r="G104" i="9"/>
  <c r="H104" i="9"/>
  <c r="I104" i="9"/>
  <c r="J104" i="9"/>
  <c r="K104" i="9"/>
  <c r="L104" i="9"/>
  <c r="M104" i="9"/>
  <c r="B104" i="9"/>
  <c r="C99" i="9"/>
  <c r="D99" i="9"/>
  <c r="E99" i="9"/>
  <c r="F99" i="9"/>
  <c r="G99" i="9"/>
  <c r="H99" i="9"/>
  <c r="I99" i="9"/>
  <c r="J99" i="9"/>
  <c r="K99" i="9"/>
  <c r="L99" i="9"/>
  <c r="M99" i="9"/>
  <c r="B99" i="9"/>
  <c r="C104" i="10"/>
  <c r="D104" i="10"/>
  <c r="E104" i="10"/>
  <c r="F104" i="10"/>
  <c r="G104" i="10"/>
  <c r="H104" i="10"/>
  <c r="I104" i="10"/>
  <c r="J104" i="10"/>
  <c r="K104" i="10"/>
  <c r="L104" i="10"/>
  <c r="M104" i="10"/>
  <c r="B104" i="10"/>
  <c r="C106" i="11"/>
  <c r="D106" i="11"/>
  <c r="E106" i="11"/>
  <c r="F106" i="11"/>
  <c r="G106" i="11"/>
  <c r="H106" i="11"/>
  <c r="I106" i="11"/>
  <c r="J106" i="11"/>
  <c r="K106" i="11"/>
  <c r="L106" i="11"/>
  <c r="B106" i="11"/>
  <c r="C101" i="11"/>
  <c r="D101" i="11"/>
  <c r="E101" i="11"/>
  <c r="E12" i="11" s="1"/>
  <c r="F101" i="11"/>
  <c r="G101" i="11"/>
  <c r="H101" i="11"/>
  <c r="I101" i="11"/>
  <c r="J101" i="11"/>
  <c r="K101" i="11"/>
  <c r="L101" i="11"/>
  <c r="L12" i="11" s="1"/>
  <c r="B101" i="11"/>
  <c r="M99" i="10"/>
  <c r="F99" i="10"/>
  <c r="G99" i="10"/>
  <c r="H99" i="10"/>
  <c r="I99" i="10"/>
  <c r="J99" i="10"/>
  <c r="K99" i="10"/>
  <c r="L99" i="10"/>
  <c r="E99" i="10"/>
  <c r="D99" i="10"/>
  <c r="C99" i="10"/>
  <c r="B99" i="10"/>
  <c r="L95" i="11"/>
  <c r="L90" i="11"/>
  <c r="L11" i="11" s="1"/>
  <c r="L78" i="11"/>
  <c r="L67" i="11"/>
  <c r="L10" i="11" s="1"/>
  <c r="L43" i="11"/>
  <c r="L20" i="11"/>
  <c r="L9" i="11" s="1"/>
  <c r="L15" i="11"/>
  <c r="L13" i="11"/>
  <c r="K12" i="11"/>
  <c r="K95" i="11"/>
  <c r="K90" i="11"/>
  <c r="K11" i="11" s="1"/>
  <c r="K78" i="11"/>
  <c r="K67" i="11"/>
  <c r="K10" i="11" s="1"/>
  <c r="K43" i="11"/>
  <c r="K20" i="11"/>
  <c r="K9" i="11" s="1"/>
  <c r="K15" i="11"/>
  <c r="K13" i="11"/>
  <c r="J12" i="11"/>
  <c r="J20" i="11"/>
  <c r="J9" i="11" s="1"/>
  <c r="J90" i="11"/>
  <c r="J11" i="11" s="1"/>
  <c r="J95" i="11"/>
  <c r="J78" i="11"/>
  <c r="J67" i="11"/>
  <c r="J10" i="11" s="1"/>
  <c r="J43" i="11"/>
  <c r="J15" i="11"/>
  <c r="J13" i="11"/>
  <c r="I12" i="11"/>
  <c r="I95" i="11"/>
  <c r="I90" i="11"/>
  <c r="I11" i="11" s="1"/>
  <c r="I78" i="11"/>
  <c r="I67" i="11"/>
  <c r="I10" i="11" s="1"/>
  <c r="I43" i="11"/>
  <c r="I20" i="11"/>
  <c r="I9" i="11" s="1"/>
  <c r="I15" i="11"/>
  <c r="I13" i="11"/>
  <c r="H13" i="11"/>
  <c r="G13" i="11"/>
  <c r="F95" i="11"/>
  <c r="F13" i="11"/>
  <c r="E13" i="11"/>
  <c r="E95" i="3"/>
  <c r="E90" i="3"/>
  <c r="E11" i="3" s="1"/>
  <c r="E78" i="3"/>
  <c r="E67" i="3"/>
  <c r="E10" i="3" s="1"/>
  <c r="E43" i="3"/>
  <c r="E20" i="3"/>
  <c r="E9" i="3" s="1"/>
  <c r="E15" i="3"/>
  <c r="E13" i="3"/>
  <c r="D13" i="11"/>
  <c r="C13" i="11"/>
  <c r="B13" i="11"/>
  <c r="M93" i="10"/>
  <c r="M13" i="10"/>
  <c r="L12" i="10"/>
  <c r="L93" i="10"/>
  <c r="L88" i="10"/>
  <c r="L11" i="10" s="1"/>
  <c r="L76" i="10"/>
  <c r="L65" i="10"/>
  <c r="L10" i="10" s="1"/>
  <c r="L42" i="10"/>
  <c r="L20" i="10"/>
  <c r="L9" i="10" s="1"/>
  <c r="L15" i="10"/>
  <c r="L13" i="10"/>
  <c r="K13" i="10"/>
  <c r="K15" i="10"/>
  <c r="J13" i="10"/>
  <c r="J12" i="10"/>
  <c r="J88" i="10"/>
  <c r="J11" i="10" s="1"/>
  <c r="I13" i="10"/>
  <c r="I88" i="10"/>
  <c r="I11" i="10" s="1"/>
  <c r="I15" i="10"/>
  <c r="H13" i="10"/>
  <c r="H88" i="10"/>
  <c r="H11" i="10" s="1"/>
  <c r="E8" i="12" l="1"/>
  <c r="F8" i="3"/>
  <c r="D8" i="12"/>
  <c r="C8" i="12"/>
  <c r="B8" i="12"/>
  <c r="M8" i="11"/>
  <c r="L8" i="11"/>
  <c r="K8" i="11"/>
  <c r="J8" i="11"/>
  <c r="I8" i="11"/>
  <c r="H95" i="11"/>
  <c r="H90" i="11"/>
  <c r="H11" i="11" s="1"/>
  <c r="H12" i="11"/>
  <c r="H78" i="11"/>
  <c r="H67" i="11"/>
  <c r="H10" i="11" s="1"/>
  <c r="H43" i="11"/>
  <c r="H20" i="11"/>
  <c r="H9" i="11" s="1"/>
  <c r="H15" i="11"/>
  <c r="G12" i="11"/>
  <c r="G15" i="11"/>
  <c r="G95" i="11"/>
  <c r="G90" i="11"/>
  <c r="G11" i="11" s="1"/>
  <c r="G78" i="11"/>
  <c r="G67" i="11"/>
  <c r="G10" i="11" s="1"/>
  <c r="G43" i="11"/>
  <c r="G20" i="11"/>
  <c r="G9" i="11" s="1"/>
  <c r="F12" i="11"/>
  <c r="F90" i="11"/>
  <c r="F11" i="11" s="1"/>
  <c r="F78" i="11"/>
  <c r="F67" i="11"/>
  <c r="F10" i="11" s="1"/>
  <c r="F15" i="11"/>
  <c r="F43" i="11"/>
  <c r="F20" i="11"/>
  <c r="F9" i="11" s="1"/>
  <c r="E15" i="11"/>
  <c r="E95" i="11"/>
  <c r="E90" i="11"/>
  <c r="E11" i="11" s="1"/>
  <c r="E78" i="11"/>
  <c r="E67" i="11"/>
  <c r="E10" i="11" s="1"/>
  <c r="E43" i="11"/>
  <c r="E20" i="11"/>
  <c r="E9" i="11" s="1"/>
  <c r="E8" i="3"/>
  <c r="D78" i="11"/>
  <c r="D67" i="11"/>
  <c r="D10" i="11" s="1"/>
  <c r="D95" i="11"/>
  <c r="D90" i="11"/>
  <c r="D11" i="11" s="1"/>
  <c r="D12" i="11"/>
  <c r="D43" i="11"/>
  <c r="D20" i="11"/>
  <c r="D9" i="11" s="1"/>
  <c r="D15" i="11"/>
  <c r="C12" i="11"/>
  <c r="C95" i="11"/>
  <c r="C90" i="11"/>
  <c r="C11" i="11" s="1"/>
  <c r="C78" i="11"/>
  <c r="C67" i="11"/>
  <c r="C10" i="11" s="1"/>
  <c r="C43" i="11"/>
  <c r="C20" i="11"/>
  <c r="C9" i="11" s="1"/>
  <c r="C15" i="11"/>
  <c r="B15" i="11"/>
  <c r="B43" i="11"/>
  <c r="B20" i="11"/>
  <c r="B9" i="11" s="1"/>
  <c r="B78" i="11"/>
  <c r="B67" i="11"/>
  <c r="B10" i="11" s="1"/>
  <c r="B95" i="11"/>
  <c r="B90" i="11"/>
  <c r="B11" i="11" s="1"/>
  <c r="B12" i="11"/>
  <c r="M12" i="10"/>
  <c r="M88" i="10"/>
  <c r="M11" i="10" s="1"/>
  <c r="M76" i="10"/>
  <c r="M65" i="10"/>
  <c r="M10" i="10" s="1"/>
  <c r="M42" i="10"/>
  <c r="M20" i="10"/>
  <c r="M9" i="10" s="1"/>
  <c r="M15" i="10"/>
  <c r="L8" i="10"/>
  <c r="K12" i="10"/>
  <c r="K93" i="10"/>
  <c r="K88" i="10"/>
  <c r="K11" i="10" s="1"/>
  <c r="K76" i="10"/>
  <c r="K65" i="10"/>
  <c r="K10" i="10" s="1"/>
  <c r="K42" i="10"/>
  <c r="K20" i="10"/>
  <c r="K9" i="10" s="1"/>
  <c r="J93" i="10"/>
  <c r="J76" i="10"/>
  <c r="J65" i="10"/>
  <c r="J10" i="10" s="1"/>
  <c r="J42" i="10"/>
  <c r="J20" i="10"/>
  <c r="J9" i="10" s="1"/>
  <c r="J15" i="10"/>
  <c r="I12" i="10"/>
  <c r="I93" i="10"/>
  <c r="I42" i="10"/>
  <c r="I20" i="10"/>
  <c r="I9" i="10" s="1"/>
  <c r="I76" i="10"/>
  <c r="I65" i="10"/>
  <c r="I10" i="10" s="1"/>
  <c r="H12" i="10"/>
  <c r="H93" i="10"/>
  <c r="H76" i="10"/>
  <c r="H65" i="10"/>
  <c r="H10" i="10" s="1"/>
  <c r="H42" i="10"/>
  <c r="H20" i="10"/>
  <c r="H9" i="10" s="1"/>
  <c r="H15" i="10"/>
  <c r="G13" i="10"/>
  <c r="G12" i="10"/>
  <c r="G15" i="10"/>
  <c r="H8" i="11" l="1"/>
  <c r="G8" i="11"/>
  <c r="F8" i="11"/>
  <c r="E8" i="11"/>
  <c r="D8" i="11"/>
  <c r="C8" i="11"/>
  <c r="B8" i="11"/>
  <c r="M8" i="10"/>
  <c r="K8" i="10"/>
  <c r="J8" i="10"/>
  <c r="I8" i="10"/>
  <c r="H8" i="10"/>
  <c r="G93" i="10"/>
  <c r="G88" i="10"/>
  <c r="G11" i="10" s="1"/>
  <c r="G76" i="10"/>
  <c r="G65" i="10"/>
  <c r="G10" i="10" s="1"/>
  <c r="G42" i="10"/>
  <c r="G20" i="10"/>
  <c r="G9" i="10" s="1"/>
  <c r="F12" i="10"/>
  <c r="F93" i="10"/>
  <c r="F88" i="10"/>
  <c r="F11" i="10" s="1"/>
  <c r="F76" i="10"/>
  <c r="F65" i="10"/>
  <c r="F10" i="10" s="1"/>
  <c r="F42" i="10"/>
  <c r="F20" i="10"/>
  <c r="F9" i="10" s="1"/>
  <c r="F15" i="10"/>
  <c r="F13" i="10"/>
  <c r="G8" i="10" l="1"/>
  <c r="F8" i="10"/>
  <c r="E12" i="10"/>
  <c r="E93" i="10"/>
  <c r="E88" i="10"/>
  <c r="E11" i="10" s="1"/>
  <c r="E76" i="10"/>
  <c r="E65" i="10"/>
  <c r="E10" i="10" s="1"/>
  <c r="E42" i="10"/>
  <c r="E20" i="10"/>
  <c r="E9" i="10" s="1"/>
  <c r="E15" i="10"/>
  <c r="E13" i="10"/>
  <c r="E8" i="10" l="1"/>
  <c r="D12" i="3"/>
  <c r="D95" i="3"/>
  <c r="D90" i="3"/>
  <c r="D11" i="3" s="1"/>
  <c r="D78" i="3"/>
  <c r="D67" i="3"/>
  <c r="D10" i="3" s="1"/>
  <c r="D43" i="3"/>
  <c r="D20" i="3"/>
  <c r="D9" i="3" s="1"/>
  <c r="D15" i="3"/>
  <c r="D13" i="3"/>
  <c r="D8" i="3" l="1"/>
  <c r="D12" i="10"/>
  <c r="D93" i="10"/>
  <c r="D88" i="10"/>
  <c r="D11" i="10" s="1"/>
  <c r="D76" i="10"/>
  <c r="D65" i="10"/>
  <c r="D10" i="10" s="1"/>
  <c r="D42" i="10"/>
  <c r="D20" i="10"/>
  <c r="D9" i="10" s="1"/>
  <c r="D15" i="10"/>
  <c r="D13" i="10"/>
  <c r="D8" i="10" l="1"/>
  <c r="C15" i="10"/>
  <c r="C13" i="10"/>
  <c r="C93" i="10" l="1"/>
  <c r="C88" i="10"/>
  <c r="C11" i="10" s="1"/>
  <c r="C12" i="10"/>
  <c r="C76" i="10"/>
  <c r="C65" i="10"/>
  <c r="C10" i="10" s="1"/>
  <c r="C42" i="10"/>
  <c r="C20" i="10"/>
  <c r="C9" i="10" s="1"/>
  <c r="B13" i="10"/>
  <c r="B76" i="10"/>
  <c r="B65" i="10"/>
  <c r="B10" i="10" s="1"/>
  <c r="B15" i="10"/>
  <c r="C8" i="10" l="1"/>
  <c r="B93" i="10"/>
  <c r="B88" i="10"/>
  <c r="B11" i="10" s="1"/>
  <c r="B12" i="10"/>
  <c r="B42" i="10"/>
  <c r="B20" i="10"/>
  <c r="B9" i="10" s="1"/>
  <c r="M13" i="9"/>
  <c r="B8" i="10" l="1"/>
  <c r="M12" i="9"/>
  <c r="M93" i="9"/>
  <c r="M88" i="9"/>
  <c r="M11" i="9" s="1"/>
  <c r="M76" i="9"/>
  <c r="M65" i="9"/>
  <c r="M10" i="9" s="1"/>
  <c r="M42" i="9"/>
  <c r="M20" i="9"/>
  <c r="M9" i="9" s="1"/>
  <c r="M15" i="9"/>
  <c r="L13" i="9"/>
  <c r="M8" i="9" l="1"/>
  <c r="L93" i="9"/>
  <c r="L88" i="9"/>
  <c r="L11" i="9" s="1"/>
  <c r="L12" i="9"/>
  <c r="L76" i="9"/>
  <c r="L65" i="9"/>
  <c r="L10" i="9" s="1"/>
  <c r="L42" i="9"/>
  <c r="L20" i="9"/>
  <c r="L9" i="9" s="1"/>
  <c r="L15" i="9"/>
  <c r="K76" i="9" l="1"/>
  <c r="L8" i="9"/>
  <c r="K15" i="9" l="1"/>
  <c r="K12" i="9"/>
  <c r="K93" i="9"/>
  <c r="K88" i="9"/>
  <c r="K11" i="9" s="1"/>
  <c r="K65" i="9"/>
  <c r="K10" i="9" s="1"/>
  <c r="K42" i="9"/>
  <c r="K20" i="9"/>
  <c r="K9" i="9" s="1"/>
  <c r="K13" i="9"/>
  <c r="K8" i="9" l="1"/>
  <c r="J65" i="9"/>
  <c r="J10" i="9" s="1"/>
  <c r="J12" i="9"/>
  <c r="J93" i="9"/>
  <c r="J88" i="9"/>
  <c r="J11" i="9" s="1"/>
  <c r="J76" i="9"/>
  <c r="J42" i="9"/>
  <c r="J20" i="9"/>
  <c r="J9" i="9" s="1"/>
  <c r="J15" i="9"/>
  <c r="J13" i="9"/>
  <c r="J8" i="9" l="1"/>
  <c r="I42" i="9"/>
  <c r="I65" i="9"/>
  <c r="I10" i="9" s="1"/>
  <c r="I76" i="9"/>
  <c r="I88" i="9"/>
  <c r="I11" i="9" s="1"/>
  <c r="I93" i="9"/>
  <c r="I12" i="9"/>
  <c r="I20" i="9"/>
  <c r="I9" i="9" s="1"/>
  <c r="I15" i="9"/>
  <c r="I13" i="9"/>
  <c r="I8" i="9" l="1"/>
  <c r="H12" i="9"/>
  <c r="H93" i="9"/>
  <c r="H88" i="9"/>
  <c r="H11" i="9" s="1"/>
  <c r="H76" i="9"/>
  <c r="H65" i="9"/>
  <c r="H10" i="9" s="1"/>
  <c r="H42" i="9"/>
  <c r="H20" i="9"/>
  <c r="H9" i="9" s="1"/>
  <c r="H15" i="9"/>
  <c r="H13" i="9"/>
  <c r="H8" i="9" l="1"/>
  <c r="G12" i="9"/>
  <c r="G93" i="9"/>
  <c r="G88" i="9"/>
  <c r="G11" i="9" s="1"/>
  <c r="G76" i="9"/>
  <c r="G65" i="9"/>
  <c r="G10" i="9" s="1"/>
  <c r="G42" i="9"/>
  <c r="G20" i="9"/>
  <c r="G9" i="9" s="1"/>
  <c r="G15" i="9"/>
  <c r="G13" i="9"/>
  <c r="G8" i="9" l="1"/>
  <c r="F12" i="9" l="1"/>
  <c r="F93" i="9"/>
  <c r="F88" i="9"/>
  <c r="F11" i="9" s="1"/>
  <c r="F76" i="9"/>
  <c r="F65" i="9"/>
  <c r="F10" i="9" s="1"/>
  <c r="F42" i="9"/>
  <c r="F20" i="9"/>
  <c r="F9" i="9" s="1"/>
  <c r="F15" i="9"/>
  <c r="F13" i="9"/>
  <c r="F8" i="9" l="1"/>
  <c r="E12" i="9"/>
  <c r="E93" i="9"/>
  <c r="E88" i="9"/>
  <c r="E11" i="9" s="1"/>
  <c r="E76" i="9"/>
  <c r="E65" i="9"/>
  <c r="E10" i="9" s="1"/>
  <c r="E42" i="9"/>
  <c r="E20" i="9"/>
  <c r="E9" i="9" s="1"/>
  <c r="E15" i="9"/>
  <c r="E13" i="9"/>
  <c r="E8" i="9" l="1"/>
  <c r="C12" i="3"/>
  <c r="C95" i="3"/>
  <c r="C90" i="3"/>
  <c r="C11" i="3" s="1"/>
  <c r="C78" i="3"/>
  <c r="C67" i="3"/>
  <c r="C10" i="3" s="1"/>
  <c r="C43" i="3"/>
  <c r="C20" i="3"/>
  <c r="C9" i="3" s="1"/>
  <c r="C15" i="3"/>
  <c r="C13" i="3"/>
  <c r="C8" i="3" l="1"/>
  <c r="D12" i="9"/>
  <c r="D93" i="9"/>
  <c r="D88" i="9"/>
  <c r="D11" i="9" s="1"/>
  <c r="D76" i="9"/>
  <c r="D65" i="9"/>
  <c r="D10" i="9" s="1"/>
  <c r="D42" i="9"/>
  <c r="D20" i="9"/>
  <c r="D9" i="9" s="1"/>
  <c r="D15" i="9"/>
  <c r="D13" i="9"/>
  <c r="D8" i="9" l="1"/>
  <c r="C12" i="9"/>
  <c r="C93" i="9"/>
  <c r="C88" i="9"/>
  <c r="C11" i="9" s="1"/>
  <c r="C76" i="9"/>
  <c r="C65" i="9"/>
  <c r="C10" i="9" s="1"/>
  <c r="C42" i="9"/>
  <c r="C20" i="9"/>
  <c r="C9" i="9" s="1"/>
  <c r="C15" i="9"/>
  <c r="C13" i="9"/>
  <c r="C8" i="9" l="1"/>
  <c r="B12" i="9"/>
  <c r="B93" i="9"/>
  <c r="B88" i="9"/>
  <c r="B11" i="9" s="1"/>
  <c r="B76" i="9"/>
  <c r="B65" i="9"/>
  <c r="B10" i="9" s="1"/>
  <c r="B42" i="9"/>
  <c r="B20" i="9"/>
  <c r="B9" i="9" s="1"/>
  <c r="B15" i="9"/>
  <c r="B13" i="9"/>
  <c r="B8" i="9" l="1"/>
  <c r="M12" i="8"/>
  <c r="M93" i="8"/>
  <c r="M88" i="8"/>
  <c r="M11" i="8" s="1"/>
  <c r="M76" i="8"/>
  <c r="M65" i="8"/>
  <c r="M10" i="8" s="1"/>
  <c r="M42" i="8"/>
  <c r="M20" i="8"/>
  <c r="M9" i="8" s="1"/>
  <c r="M15" i="8"/>
  <c r="M13" i="8"/>
  <c r="M8" i="8" l="1"/>
  <c r="L93" i="8"/>
  <c r="L88" i="8"/>
  <c r="L11" i="8" s="1"/>
  <c r="L76" i="8"/>
  <c r="L65" i="8"/>
  <c r="L10" i="8" s="1"/>
  <c r="L42" i="8"/>
  <c r="L20" i="8"/>
  <c r="L9" i="8" s="1"/>
  <c r="L15" i="8"/>
  <c r="L13" i="8"/>
  <c r="L12" i="8"/>
  <c r="L8" i="8" l="1"/>
  <c r="K12" i="8"/>
  <c r="K93" i="8"/>
  <c r="K88" i="8"/>
  <c r="K11" i="8" s="1"/>
  <c r="K76" i="8"/>
  <c r="K65" i="8"/>
  <c r="K10" i="8" s="1"/>
  <c r="K42" i="8"/>
  <c r="K20" i="8"/>
  <c r="K9" i="8" s="1"/>
  <c r="K15" i="8"/>
  <c r="K13" i="8"/>
  <c r="K8" i="8" l="1"/>
  <c r="J12" i="8"/>
  <c r="J93" i="8"/>
  <c r="J88" i="8"/>
  <c r="J11" i="8" s="1"/>
  <c r="J76" i="8"/>
  <c r="J65" i="8"/>
  <c r="J10" i="8" s="1"/>
  <c r="J42" i="8"/>
  <c r="J20" i="8"/>
  <c r="J9" i="8" s="1"/>
  <c r="J15" i="8"/>
  <c r="J13" i="8"/>
  <c r="J8" i="8" l="1"/>
  <c r="I12" i="8"/>
  <c r="I93" i="8"/>
  <c r="I88" i="8"/>
  <c r="I11" i="8" s="1"/>
  <c r="I76" i="8"/>
  <c r="I65" i="8"/>
  <c r="I10" i="8" s="1"/>
  <c r="I42" i="8"/>
  <c r="I20" i="8"/>
  <c r="I9" i="8" s="1"/>
  <c r="I15" i="8"/>
  <c r="I13" i="8"/>
  <c r="I8" i="8" l="1"/>
  <c r="H12" i="8"/>
  <c r="H93" i="8"/>
  <c r="H88" i="8"/>
  <c r="H11" i="8" s="1"/>
  <c r="H76" i="8"/>
  <c r="H65" i="8"/>
  <c r="H10" i="8" s="1"/>
  <c r="H42" i="8"/>
  <c r="H20" i="8"/>
  <c r="H9" i="8" s="1"/>
  <c r="H15" i="8"/>
  <c r="H13" i="8"/>
  <c r="H8" i="8" l="1"/>
  <c r="G12" i="8"/>
  <c r="G93" i="8"/>
  <c r="G88" i="8"/>
  <c r="G11" i="8" s="1"/>
  <c r="G76" i="8"/>
  <c r="G65" i="8"/>
  <c r="G10" i="8" s="1"/>
  <c r="G42" i="8"/>
  <c r="G20" i="8"/>
  <c r="G9" i="8" s="1"/>
  <c r="G15" i="8"/>
  <c r="G13" i="8"/>
  <c r="G8" i="8" l="1"/>
  <c r="F12" i="8"/>
  <c r="F93" i="8"/>
  <c r="F88" i="8"/>
  <c r="F11" i="8" s="1"/>
  <c r="F76" i="8"/>
  <c r="F65" i="8"/>
  <c r="F10" i="8" s="1"/>
  <c r="F42" i="8"/>
  <c r="F20" i="8"/>
  <c r="F9" i="8" s="1"/>
  <c r="F15" i="8"/>
  <c r="F13" i="8"/>
  <c r="F8" i="8" l="1"/>
  <c r="E76" i="8"/>
  <c r="E12" i="8"/>
  <c r="E93" i="8"/>
  <c r="E88" i="8"/>
  <c r="E11" i="8" s="1"/>
  <c r="E65" i="8"/>
  <c r="E10" i="8" s="1"/>
  <c r="E42" i="8"/>
  <c r="E20" i="8"/>
  <c r="E9" i="8" s="1"/>
  <c r="E15" i="8"/>
  <c r="E13" i="8"/>
  <c r="E8" i="8" l="1"/>
  <c r="B12" i="3"/>
  <c r="B95" i="3"/>
  <c r="B90" i="3"/>
  <c r="B11" i="3" s="1"/>
  <c r="B78" i="3"/>
  <c r="B67" i="3"/>
  <c r="B10" i="3" s="1"/>
  <c r="B43" i="3"/>
  <c r="B20" i="3"/>
  <c r="B9" i="3" s="1"/>
  <c r="B15" i="3"/>
  <c r="B13" i="3"/>
  <c r="D12" i="8"/>
  <c r="D93" i="8"/>
  <c r="D88" i="8"/>
  <c r="D11" i="8" s="1"/>
  <c r="D76" i="8"/>
  <c r="D65" i="8"/>
  <c r="D10" i="8" s="1"/>
  <c r="D42" i="8"/>
  <c r="D20" i="8"/>
  <c r="D9" i="8" s="1"/>
  <c r="D15" i="8"/>
  <c r="D13" i="8"/>
  <c r="B8" i="3" l="1"/>
  <c r="D8" i="8"/>
  <c r="C12" i="8"/>
  <c r="C93" i="8"/>
  <c r="C88" i="8"/>
  <c r="C11" i="8" s="1"/>
  <c r="C76" i="8"/>
  <c r="C65" i="8"/>
  <c r="C10" i="8" s="1"/>
  <c r="C42" i="8"/>
  <c r="C20" i="8"/>
  <c r="C9" i="8" s="1"/>
  <c r="C15" i="8"/>
  <c r="C13" i="8"/>
  <c r="C8" i="8" l="1"/>
  <c r="B12" i="8"/>
  <c r="B93" i="8"/>
  <c r="B88" i="8"/>
  <c r="B11" i="8" s="1"/>
  <c r="B76" i="8"/>
  <c r="B65" i="8"/>
  <c r="B10" i="8" s="1"/>
  <c r="B42" i="8"/>
  <c r="B20" i="8"/>
  <c r="B9" i="8" s="1"/>
  <c r="B15" i="8"/>
  <c r="B13" i="8"/>
  <c r="B8" i="8" l="1"/>
  <c r="M12" i="7"/>
  <c r="M93" i="7"/>
  <c r="M88" i="7"/>
  <c r="M11" i="7" s="1"/>
  <c r="M76" i="7"/>
  <c r="M65" i="7"/>
  <c r="M10" i="7" s="1"/>
  <c r="M42" i="7"/>
  <c r="M20" i="7"/>
  <c r="M9" i="7" s="1"/>
  <c r="M15" i="7"/>
  <c r="M13" i="7"/>
  <c r="M8" i="7" l="1"/>
  <c r="L12" i="7"/>
  <c r="L93" i="7"/>
  <c r="L88" i="7"/>
  <c r="L11" i="7" s="1"/>
  <c r="L76" i="7"/>
  <c r="L65" i="7"/>
  <c r="L10" i="7" s="1"/>
  <c r="L42" i="7"/>
  <c r="L20" i="7"/>
  <c r="L9" i="7" s="1"/>
  <c r="L15" i="7"/>
  <c r="L13" i="7"/>
  <c r="L8" i="7" l="1"/>
  <c r="K12" i="7"/>
  <c r="K93" i="7"/>
  <c r="K88" i="7"/>
  <c r="K11" i="7" s="1"/>
  <c r="K76" i="7"/>
  <c r="K65" i="7"/>
  <c r="K10" i="7" s="1"/>
  <c r="K42" i="7"/>
  <c r="K20" i="7"/>
  <c r="K9" i="7" s="1"/>
  <c r="K15" i="7"/>
  <c r="K13" i="7"/>
  <c r="K8" i="7" l="1"/>
  <c r="J82" i="7"/>
  <c r="J71" i="7"/>
  <c r="J50" i="7"/>
  <c r="J28" i="7"/>
  <c r="I12" i="7" l="1"/>
  <c r="I93" i="7"/>
  <c r="I88" i="7"/>
  <c r="I11" i="7" s="1"/>
  <c r="I79" i="7"/>
  <c r="I76" i="7"/>
  <c r="I68" i="7"/>
  <c r="I65" i="7" s="1"/>
  <c r="I10" i="7" s="1"/>
  <c r="I42" i="7"/>
  <c r="I20" i="7"/>
  <c r="I9" i="7" s="1"/>
  <c r="I15" i="7"/>
  <c r="I13" i="7"/>
  <c r="I8" i="7" l="1"/>
  <c r="H12" i="7"/>
  <c r="H93" i="7"/>
  <c r="H88" i="7"/>
  <c r="H11" i="7" s="1"/>
  <c r="H80" i="7"/>
  <c r="H76" i="7" s="1"/>
  <c r="H69" i="7"/>
  <c r="H65" i="7" s="1"/>
  <c r="H10" i="7" s="1"/>
  <c r="H42" i="7"/>
  <c r="H20" i="7"/>
  <c r="H9" i="7" s="1"/>
  <c r="H15" i="7"/>
  <c r="H13" i="7"/>
  <c r="H8" i="7" l="1"/>
  <c r="G12" i="7"/>
  <c r="G93" i="7"/>
  <c r="G88" i="7"/>
  <c r="G11" i="7" s="1"/>
  <c r="G76" i="7"/>
  <c r="G65" i="7"/>
  <c r="G10" i="7" s="1"/>
  <c r="G42" i="7"/>
  <c r="G20" i="7"/>
  <c r="G9" i="7" s="1"/>
  <c r="G15" i="7"/>
  <c r="G13" i="7"/>
  <c r="G8" i="7" l="1"/>
  <c r="F93" i="7" l="1"/>
  <c r="F88" i="7"/>
  <c r="F11" i="7" s="1"/>
  <c r="F76" i="7"/>
  <c r="F65" i="7"/>
  <c r="F10" i="7" s="1"/>
  <c r="F42" i="7"/>
  <c r="F27" i="7"/>
  <c r="F20" i="7" s="1"/>
  <c r="F9" i="7" s="1"/>
  <c r="F15" i="7"/>
  <c r="F13" i="7"/>
  <c r="F12" i="7"/>
  <c r="F8" i="7" l="1"/>
  <c r="E13" i="7"/>
  <c r="E12" i="7"/>
  <c r="E93" i="7"/>
  <c r="E88" i="7"/>
  <c r="E11" i="7" s="1"/>
  <c r="E76" i="7"/>
  <c r="E65" i="7"/>
  <c r="E10" i="7" s="1"/>
  <c r="E42" i="7"/>
  <c r="E20" i="7"/>
  <c r="E9" i="7" s="1"/>
  <c r="E15" i="7"/>
  <c r="E8" i="7" l="1"/>
  <c r="J12" i="7"/>
  <c r="J93" i="7"/>
  <c r="J88" i="7"/>
  <c r="J11" i="7" s="1"/>
  <c r="J76" i="7"/>
  <c r="J65" i="7"/>
  <c r="J10" i="7" s="1"/>
  <c r="J42" i="7"/>
  <c r="J20" i="7"/>
  <c r="J9" i="7" s="1"/>
  <c r="J15" i="7"/>
  <c r="J13" i="7"/>
  <c r="J8" i="7" l="1"/>
  <c r="D12" i="7"/>
  <c r="D93" i="7"/>
  <c r="D88" i="7"/>
  <c r="D11" i="7" s="1"/>
  <c r="D76" i="7"/>
  <c r="D65" i="7"/>
  <c r="D10" i="7" s="1"/>
  <c r="D42" i="7"/>
  <c r="D20" i="7"/>
  <c r="D9" i="7" s="1"/>
  <c r="D15" i="7"/>
  <c r="D13" i="7"/>
  <c r="D8" i="7" l="1"/>
  <c r="C12" i="7"/>
  <c r="C93" i="7"/>
  <c r="C88" i="7"/>
  <c r="C11" i="7" s="1"/>
  <c r="C76" i="7"/>
  <c r="C65" i="7"/>
  <c r="C10" i="7" s="1"/>
  <c r="C42" i="7"/>
  <c r="C20" i="7"/>
  <c r="C9" i="7" s="1"/>
  <c r="C15" i="7"/>
  <c r="C13" i="7"/>
  <c r="C8" i="7" l="1"/>
  <c r="B12" i="7"/>
  <c r="B93" i="7"/>
  <c r="B88" i="7"/>
  <c r="B11" i="7" s="1"/>
  <c r="B76" i="7"/>
  <c r="B65" i="7"/>
  <c r="B10" i="7" s="1"/>
  <c r="B42" i="7"/>
  <c r="B20" i="7"/>
  <c r="B9" i="7" s="1"/>
  <c r="B15" i="7"/>
  <c r="B13" i="7"/>
  <c r="B8" i="7" l="1"/>
</calcChain>
</file>

<file path=xl/sharedStrings.xml><?xml version="1.0" encoding="utf-8"?>
<sst xmlns="http://schemas.openxmlformats.org/spreadsheetml/2006/main" count="786" uniqueCount="96">
  <si>
    <t>Singapore Customs</t>
  </si>
  <si>
    <r>
      <t>Customs &amp; Excise Duties Collection (Million Dollars)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</si>
  <si>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 xml:space="preserve">Liquors </t>
  </si>
  <si>
    <t xml:space="preserve">Tobacco </t>
  </si>
  <si>
    <t>Petroleum &amp; Compressed Natural Gas</t>
  </si>
  <si>
    <t>Motor Vehicles</t>
  </si>
  <si>
    <t>Others</t>
  </si>
  <si>
    <r>
      <t>GST Collection (Million Dollars)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</si>
  <si>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GST on imported goods</t>
  </si>
  <si>
    <t>GST on locally manufactured goods subjected to excise duty</t>
  </si>
  <si>
    <r>
      <t>Duties Collection for Liquor ('000 Dollars)</t>
    </r>
    <r>
      <rPr>
        <vertAlign val="superscript"/>
        <sz val="10"/>
        <rFont val="Arial"/>
        <family val="2"/>
      </rPr>
      <t xml:space="preserve"> 1</t>
    </r>
  </si>
  <si>
    <t>Beer &amp; Ale</t>
  </si>
  <si>
    <t>Bitters</t>
  </si>
  <si>
    <t>Brandy</t>
  </si>
  <si>
    <t xml:space="preserve">Cider &amp; Perry </t>
  </si>
  <si>
    <t>Gin &amp; Geneva</t>
  </si>
  <si>
    <t>Liqeurs &amp; Cordials</t>
  </si>
  <si>
    <r>
      <t>Other Fermented Beverages</t>
    </r>
    <r>
      <rPr>
        <vertAlign val="superscript"/>
        <sz val="10"/>
        <rFont val="Arial"/>
        <family val="2"/>
      </rPr>
      <t xml:space="preserve"> 4 </t>
    </r>
  </si>
  <si>
    <r>
      <t>Other Spirituous Beverages</t>
    </r>
    <r>
      <rPr>
        <vertAlign val="superscript"/>
        <sz val="10"/>
        <rFont val="Arial"/>
        <family val="2"/>
      </rPr>
      <t xml:space="preserve"> 5</t>
    </r>
  </si>
  <si>
    <r>
      <t>Others</t>
    </r>
    <r>
      <rPr>
        <vertAlign val="superscript"/>
        <sz val="10"/>
        <rFont val="Arial"/>
        <family val="2"/>
      </rPr>
      <t xml:space="preserve"> 6 </t>
    </r>
  </si>
  <si>
    <t>Rum</t>
  </si>
  <si>
    <t>Sake</t>
  </si>
  <si>
    <t>Samsu</t>
  </si>
  <si>
    <t>Shandy</t>
  </si>
  <si>
    <r>
      <t xml:space="preserve">Sparkling Wine </t>
    </r>
    <r>
      <rPr>
        <vertAlign val="superscript"/>
        <sz val="10"/>
        <rFont val="Arial"/>
        <family val="2"/>
      </rPr>
      <t>7</t>
    </r>
  </si>
  <si>
    <r>
      <t xml:space="preserve">Still Wine </t>
    </r>
    <r>
      <rPr>
        <vertAlign val="superscript"/>
        <sz val="10"/>
        <rFont val="Arial"/>
        <family val="2"/>
      </rPr>
      <t>8</t>
    </r>
  </si>
  <si>
    <t>Stout &amp; Porter</t>
  </si>
  <si>
    <t>Toddy</t>
  </si>
  <si>
    <r>
      <t xml:space="preserve">Vermouth </t>
    </r>
    <r>
      <rPr>
        <vertAlign val="superscript"/>
        <sz val="10"/>
        <rFont val="Arial"/>
        <family val="2"/>
      </rPr>
      <t>9</t>
    </r>
  </si>
  <si>
    <t>Vodka</t>
  </si>
  <si>
    <t>Whisky</t>
  </si>
  <si>
    <r>
      <t>Duty Paid Releases of Liquors (Litres)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</si>
  <si>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t xml:space="preserve">Brandy </t>
  </si>
  <si>
    <t>Cider &amp; Perry</t>
  </si>
  <si>
    <t>Liqueurs &amp; Cordials</t>
  </si>
  <si>
    <r>
      <t>Duties Collection for Tobacco ('000 Dollars)</t>
    </r>
    <r>
      <rPr>
        <vertAlign val="superscript"/>
        <sz val="10"/>
        <rFont val="Arial"/>
        <family val="2"/>
      </rPr>
      <t xml:space="preserve"> 1</t>
    </r>
  </si>
  <si>
    <t>Ang Hoon</t>
  </si>
  <si>
    <t>Beedies</t>
  </si>
  <si>
    <r>
      <t>Cigarettes</t>
    </r>
    <r>
      <rPr>
        <vertAlign val="superscript"/>
        <sz val="10"/>
        <rFont val="Arial"/>
        <family val="2"/>
      </rPr>
      <t xml:space="preserve"> 10</t>
    </r>
  </si>
  <si>
    <r>
      <t>Cigars, Cheroots &amp; Cigarillos</t>
    </r>
    <r>
      <rPr>
        <vertAlign val="superscript"/>
        <sz val="10"/>
        <rFont val="Arial"/>
        <family val="2"/>
      </rPr>
      <t xml:space="preserve"> 10</t>
    </r>
  </si>
  <si>
    <r>
      <t xml:space="preserve">Other Smokeless Tobacco </t>
    </r>
    <r>
      <rPr>
        <vertAlign val="superscript"/>
        <sz val="10"/>
        <rFont val="Arial"/>
        <family val="2"/>
      </rPr>
      <t>11</t>
    </r>
  </si>
  <si>
    <r>
      <t>Smoking Tobacco</t>
    </r>
    <r>
      <rPr>
        <vertAlign val="superscript"/>
        <sz val="10"/>
        <rFont val="Arial"/>
        <family val="2"/>
      </rPr>
      <t xml:space="preserve"> 12</t>
    </r>
  </si>
  <si>
    <r>
      <t>Others</t>
    </r>
    <r>
      <rPr>
        <vertAlign val="superscript"/>
        <sz val="10"/>
        <rFont val="Arial"/>
        <family val="2"/>
      </rPr>
      <t xml:space="preserve"> 13</t>
    </r>
  </si>
  <si>
    <t>Snuff</t>
  </si>
  <si>
    <t>Unmanufactured Tobacco &amp; Tobacco Refuse</t>
  </si>
  <si>
    <r>
      <t>Duty Paid Releases of Tobacco (Kilograms)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</si>
  <si>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Petroleum </t>
    </r>
    <r>
      <rPr>
        <vertAlign val="superscript"/>
        <sz val="10"/>
        <rFont val="Arial"/>
        <family val="2"/>
      </rPr>
      <t>14</t>
    </r>
  </si>
  <si>
    <t>Compressed Natural Gas</t>
  </si>
  <si>
    <r>
      <t>Duty Paid Releases of Petroleum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</si>
  <si>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Petroleum </t>
    </r>
    <r>
      <rPr>
        <vertAlign val="superscript"/>
        <sz val="10"/>
        <rFont val="Arial"/>
        <family val="2"/>
      </rPr>
      <t xml:space="preserve">14 </t>
    </r>
    <r>
      <rPr>
        <sz val="10"/>
        <rFont val="Arial"/>
        <family val="2"/>
      </rPr>
      <t xml:space="preserve"> (Thousand Decalitres)    </t>
    </r>
  </si>
  <si>
    <r>
      <t xml:space="preserve">Compressed Natural Gas (Thousand Kilograms) </t>
    </r>
    <r>
      <rPr>
        <vertAlign val="superscript"/>
        <sz val="10"/>
        <rFont val="Arial"/>
        <family val="2"/>
      </rPr>
      <t xml:space="preserve">      </t>
    </r>
  </si>
  <si>
    <r>
      <t>Duties Collection for Motor Vehicles ('000 Dollars)</t>
    </r>
    <r>
      <rPr>
        <vertAlign val="superscript"/>
        <sz val="10"/>
        <rFont val="Arial"/>
        <family val="2"/>
      </rPr>
      <t xml:space="preserve"> 1</t>
    </r>
  </si>
  <si>
    <r>
      <t>Motor Cars</t>
    </r>
    <r>
      <rPr>
        <vertAlign val="superscript"/>
        <sz val="10"/>
        <rFont val="Arial"/>
        <family val="2"/>
      </rPr>
      <t xml:space="preserve"> 15</t>
    </r>
  </si>
  <si>
    <r>
      <t xml:space="preserve">Motor Cycles &amp; Scooters </t>
    </r>
    <r>
      <rPr>
        <vertAlign val="superscript"/>
        <sz val="10"/>
        <rFont val="Arial"/>
        <family val="2"/>
      </rPr>
      <t>16</t>
    </r>
  </si>
  <si>
    <r>
      <t>Duty Paid Releases of Motor Vehicles (Units)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</si>
  <si>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>Duties Collection for Others ('000 Dollars)</t>
    </r>
    <r>
      <rPr>
        <vertAlign val="superscript"/>
        <sz val="10"/>
        <rFont val="Arial"/>
        <family val="2"/>
      </rPr>
      <t xml:space="preserve"> 1</t>
    </r>
  </si>
  <si>
    <r>
      <t>1</t>
    </r>
    <r>
      <rPr>
        <sz val="10"/>
        <rFont val="Arial"/>
        <family val="2"/>
      </rPr>
      <t xml:space="preserve"> Data refers to gross amounts collected (Figures may not add up exactly due to rounding differences)</t>
    </r>
  </si>
  <si>
    <r>
      <t>2</t>
    </r>
    <r>
      <rPr>
        <sz val="10"/>
        <rFont val="Arial"/>
        <family val="2"/>
      </rPr>
      <t xml:space="preserve"> Data refers to gross GST amounts credited to the Consolidated Revenue Account.</t>
    </r>
  </si>
  <si>
    <r>
      <t>3</t>
    </r>
    <r>
      <rPr>
        <sz val="10"/>
        <rFont val="Arial"/>
        <family val="2"/>
      </rPr>
      <t xml:space="preserve"> Data refers to gross quantities released.</t>
    </r>
  </si>
  <si>
    <r>
      <t xml:space="preserve">4 </t>
    </r>
    <r>
      <rPr>
        <sz val="10"/>
        <rFont val="Arial"/>
        <family val="2"/>
      </rPr>
      <t>“Other Fermented Beverages” include grape must and mixtures of fermented beverages and non-alcoholic beverages.</t>
    </r>
  </si>
  <si>
    <r>
      <t>5</t>
    </r>
    <r>
      <rPr>
        <sz val="10"/>
        <rFont val="Arial"/>
        <family val="2"/>
      </rPr>
      <t xml:space="preserve"> “Other Spirituous Beverages” include other spirits obtained by distilling grape wine or grape marc, and arrack and pineapple spirit.</t>
    </r>
  </si>
  <si>
    <r>
      <t>6</t>
    </r>
    <r>
      <rPr>
        <sz val="10"/>
        <rFont val="Arial"/>
        <family val="2"/>
      </rPr>
      <t xml:space="preserve"> "Others" include alcoholic preparations used for the manufacture of alcoholic beverages in liquid or other forms.</t>
    </r>
  </si>
  <si>
    <r>
      <t>7</t>
    </r>
    <r>
      <rPr>
        <sz val="10"/>
        <rFont val="Arial"/>
        <family val="2"/>
      </rPr>
      <t xml:space="preserve"> "Sparkling Wine" refers to sparkling wine of fresh grapes.</t>
    </r>
  </si>
  <si>
    <r>
      <t>8</t>
    </r>
    <r>
      <rPr>
        <sz val="10"/>
        <rFont val="Arial"/>
        <family val="2"/>
      </rPr>
      <t xml:space="preserve"> "Still Wine" refers to still wine of fresh grapes.</t>
    </r>
  </si>
  <si>
    <r>
      <t>9</t>
    </r>
    <r>
      <rPr>
        <sz val="10"/>
        <rFont val="Arial"/>
        <family val="2"/>
      </rPr>
      <t xml:space="preserve"> "Vermouth" includes other wine of fresh grapes flavoured with plants or aromatic substances.</t>
    </r>
  </si>
  <si>
    <r>
      <t>10</t>
    </r>
    <r>
      <rPr>
        <sz val="10"/>
        <rFont val="Arial"/>
        <family val="2"/>
      </rPr>
      <t xml:space="preserve"> “Cigarettes” and “Cigars, Cheroots &amp; Cigarillos” include those containing tobacco substitutes.</t>
    </r>
  </si>
  <si>
    <r>
      <t>11</t>
    </r>
    <r>
      <rPr>
        <sz val="10"/>
        <rFont val="Arial"/>
        <family val="2"/>
      </rPr>
      <t xml:space="preserve"> "Other Smokeless Tobacco" includes chewing and sucking tobacco.</t>
    </r>
  </si>
  <si>
    <r>
      <t>12</t>
    </r>
    <r>
      <rPr>
        <sz val="10"/>
        <rFont val="Arial"/>
        <family val="2"/>
      </rPr>
      <t xml:space="preserve"> "Smoking Tobacco" refers to smoking tobacco packed for retail sale. It includes blended tobacco and other tobacco packed for retail sale.</t>
    </r>
  </si>
  <si>
    <r>
      <t>13</t>
    </r>
    <r>
      <rPr>
        <sz val="10"/>
        <rFont val="Arial"/>
        <family val="2"/>
      </rPr>
      <t xml:space="preserve"> "Others" include other manufactured tobacco for cigarette making, “homogenised” or “reconstituted” tobacco and manufactured tobacco substitutes.</t>
    </r>
  </si>
  <si>
    <r>
      <t>14</t>
    </r>
    <r>
      <rPr>
        <sz val="10"/>
        <rFont val="Arial"/>
        <family val="2"/>
      </rPr>
      <t xml:space="preserve"> "Petroleum" refers to Premium Leaded, Premium Unleaded, Regular Leaded, Regular Unleaded, Other Leaded and Other Unleaded motor spirits.</t>
    </r>
  </si>
  <si>
    <r>
      <t>15</t>
    </r>
    <r>
      <rPr>
        <sz val="10"/>
        <rFont val="Arial"/>
        <family val="2"/>
      </rPr>
      <t xml:space="preserve"> "Motor Cars" refer to Motor Cars and Motor Vehicles principally designed for the transport of 9 persons or less including the driver.</t>
    </r>
  </si>
  <si>
    <r>
      <t>16</t>
    </r>
    <r>
      <rPr>
        <sz val="10"/>
        <rFont val="Arial"/>
        <family val="2"/>
      </rPr>
      <t xml:space="preserve"> "Motor Cycles &amp; Scooters" include other motorised cycles.</t>
    </r>
  </si>
  <si>
    <t>© Singapore Customs, Ministry of Finance, Republic of Singapore</t>
  </si>
  <si>
    <t>-</t>
  </si>
  <si>
    <t>Cost per dollar collected by Singapore Customs (cents)</t>
  </si>
  <si>
    <r>
      <t>2</t>
    </r>
    <r>
      <rPr>
        <sz val="10"/>
        <rFont val="Arial"/>
        <family val="2"/>
      </rPr>
      <t xml:space="preserve"> Data refers to GST credited to the Consolidated Revenue Account.</t>
    </r>
  </si>
  <si>
    <t>Diesel</t>
  </si>
  <si>
    <t xml:space="preserve">Diesel (Thousand Decalitres)    </t>
  </si>
  <si>
    <r>
      <t>Duties Collection for Petroleum, Diesel &amp; Compressed Natural Gas ('000 Dollars)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</si>
  <si>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FY2018</t>
  </si>
  <si>
    <t>FY2019</t>
  </si>
  <si>
    <t>FY2020</t>
  </si>
  <si>
    <r>
      <t xml:space="preserve">2022 Monthly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</si>
  <si>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r>
      <t xml:space="preserve">2021 Monthly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</si>
  <si>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r>
      <t xml:space="preserve">2020 Monthly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</si>
  <si>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r>
      <t xml:space="preserve">2019 Monthly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</si>
  <si>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r>
      <t xml:space="preserve">2018 Monthly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</si>
  <si>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r>
      <t xml:space="preserve">Yearly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</si>
  <si>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t>FY2021</t>
  </si>
  <si>
    <t>Mead</t>
  </si>
  <si>
    <r>
      <t>Bodies (Including Cabs)</t>
    </r>
    <r>
      <rPr>
        <vertAlign val="superscript"/>
        <sz val="10"/>
        <rFont val="Arial"/>
        <family val="2"/>
      </rPr>
      <t xml:space="preserve"> 17</t>
    </r>
  </si>
  <si>
    <r>
      <t>17</t>
    </r>
    <r>
      <rPr>
        <sz val="10"/>
        <rFont val="Arial"/>
        <family val="2"/>
      </rPr>
      <t xml:space="preserve"> "Bodies (including cabs)" covers a wide range of bodies for various types of vehicles (e.g. passenger vehicles, lorries (trucks) and special purpose vehicles).</t>
    </r>
  </si>
  <si>
    <r>
      <t xml:space="preserve">2023 Monthly Revenue Statistics
</t>
    </r>
    <r>
      <rPr>
        <i/>
        <sz val="8"/>
        <rFont val="Arial"/>
        <family val="2"/>
      </rPr>
      <t>The file format is to be opened using Microsoft Excel or Numbers application when viewed on an iPhone or iPad</t>
    </r>
  </si>
  <si>
    <t>FY2022</t>
  </si>
  <si>
    <r>
      <t xml:space="preserve">Chassis Fitted with Engine </t>
    </r>
    <r>
      <rPr>
        <vertAlign val="superscript"/>
        <sz val="10"/>
        <rFont val="Arial"/>
        <family val="2"/>
      </rPr>
      <t>18</t>
    </r>
  </si>
  <si>
    <r>
      <t>18</t>
    </r>
    <r>
      <rPr>
        <sz val="10"/>
        <rFont val="Arial"/>
        <family val="2"/>
      </rPr>
      <t xml:space="preserve"> Chassis Fitted with Engine - Covers a wide range of chassis for various types of vehicles, e.g., passenger vehicles, lorries (trucks) and special purpose vehicles.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</si>
</sst>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00.0,,"/>
    <numFmt numFmtId="166" formatCode="#,##0.0,,"/>
    <numFmt numFmtId="167" formatCode="0.0,,"/>
    <numFmt numFmtId="168" formatCode="#,##0.0,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5" applyFont="1" applyAlignment="1">
      <alignment horizontal="center"/>
    </xf>
    <xf numFmtId="0" fontId="4" fillId="0" borderId="1" xfId="5" applyFont="1" applyBorder="1"/>
    <xf numFmtId="0" fontId="10" fillId="0" borderId="2" xfId="5" applyBorder="1"/>
    <xf numFmtId="0" fontId="10" fillId="0" borderId="0" xfId="5"/>
    <xf numFmtId="0" fontId="5" fillId="0" borderId="3" xfId="5" applyFont="1" applyBorder="1"/>
    <xf numFmtId="17" fontId="6" fillId="0" borderId="4" xfId="5" applyNumberFormat="1" applyFont="1" applyBorder="1" applyAlignment="1">
      <alignment horizontal="center"/>
    </xf>
    <xf numFmtId="0" fontId="5" fillId="0" borderId="0" xfId="5" applyFont="1"/>
    <xf numFmtId="0" fontId="10" fillId="0" borderId="3" xfId="5" applyBorder="1"/>
    <xf numFmtId="0" fontId="10" fillId="0" borderId="5" xfId="5" applyBorder="1"/>
    <xf numFmtId="0" fontId="10" fillId="0" borderId="1" xfId="5" applyBorder="1"/>
    <xf numFmtId="0" fontId="1" fillId="0" borderId="2" xfId="5" applyFont="1" applyBorder="1"/>
    <xf numFmtId="0" fontId="4" fillId="0" borderId="3" xfId="5" applyFont="1" applyBorder="1" applyAlignment="1">
      <alignment horizontal="left" indent="1"/>
    </xf>
    <xf numFmtId="165" fontId="4" fillId="0" borderId="4" xfId="5" applyNumberFormat="1" applyFont="1" applyBorder="1" applyAlignment="1">
      <alignment horizontal="right" indent="1"/>
    </xf>
    <xf numFmtId="0" fontId="1" fillId="0" borderId="3" xfId="5" applyFont="1" applyBorder="1" applyAlignment="1">
      <alignment horizontal="left" indent="2"/>
    </xf>
    <xf numFmtId="165" fontId="1" fillId="0" borderId="4" xfId="5" applyNumberFormat="1" applyFont="1" applyBorder="1" applyAlignment="1">
      <alignment horizontal="right" indent="1"/>
    </xf>
    <xf numFmtId="166" fontId="1" fillId="0" borderId="4" xfId="5" applyNumberFormat="1" applyFont="1" applyBorder="1" applyAlignment="1">
      <alignment horizontal="right" indent="1"/>
    </xf>
    <xf numFmtId="167" fontId="10" fillId="0" borderId="4" xfId="5" applyNumberFormat="1" applyBorder="1" applyAlignment="1">
      <alignment horizontal="right" indent="1"/>
    </xf>
    <xf numFmtId="0" fontId="1" fillId="0" borderId="4" xfId="5" applyFont="1" applyBorder="1"/>
    <xf numFmtId="168" fontId="4" fillId="0" borderId="4" xfId="5" applyNumberFormat="1" applyFont="1" applyBorder="1" applyAlignment="1">
      <alignment horizontal="right" indent="1"/>
    </xf>
    <xf numFmtId="168" fontId="10" fillId="0" borderId="4" xfId="5" applyNumberFormat="1" applyBorder="1" applyAlignment="1">
      <alignment horizontal="right" indent="1"/>
    </xf>
    <xf numFmtId="168" fontId="1" fillId="0" borderId="4" xfId="6" applyNumberFormat="1" applyFont="1" applyBorder="1" applyAlignment="1">
      <alignment horizontal="right" indent="1"/>
    </xf>
    <xf numFmtId="3" fontId="4" fillId="0" borderId="4" xfId="5" applyNumberFormat="1" applyFont="1" applyBorder="1" applyAlignment="1">
      <alignment horizontal="right" indent="1"/>
    </xf>
    <xf numFmtId="3" fontId="10" fillId="0" borderId="4" xfId="5" applyNumberFormat="1" applyBorder="1" applyAlignment="1">
      <alignment horizontal="right" indent="1"/>
    </xf>
    <xf numFmtId="3" fontId="1" fillId="0" borderId="4" xfId="5" applyNumberFormat="1" applyFont="1" applyBorder="1" applyAlignment="1">
      <alignment horizontal="right" indent="1"/>
    </xf>
    <xf numFmtId="168" fontId="9" fillId="0" borderId="4" xfId="5" applyNumberFormat="1" applyFont="1" applyBorder="1" applyAlignment="1">
      <alignment horizontal="right" indent="1"/>
    </xf>
    <xf numFmtId="3" fontId="9" fillId="0" borderId="4" xfId="5" applyNumberFormat="1" applyFont="1" applyBorder="1" applyAlignment="1">
      <alignment horizontal="right" indent="1"/>
    </xf>
    <xf numFmtId="168" fontId="4" fillId="0" borderId="4" xfId="6" applyNumberFormat="1" applyFont="1" applyFill="1" applyBorder="1" applyAlignment="1">
      <alignment horizontal="right" indent="1"/>
    </xf>
    <xf numFmtId="0" fontId="1" fillId="0" borderId="7" xfId="5" applyFont="1" applyBorder="1"/>
    <xf numFmtId="0" fontId="1" fillId="0" borderId="5" xfId="5" applyFont="1" applyBorder="1"/>
    <xf numFmtId="0" fontId="8" fillId="0" borderId="0" xfId="5" applyFont="1" applyAlignment="1">
      <alignment horizontal="left" indent="1"/>
    </xf>
    <xf numFmtId="0" fontId="10" fillId="0" borderId="0" xfId="5" applyAlignment="1">
      <alignment horizontal="left" indent="1"/>
    </xf>
    <xf numFmtId="0" fontId="4" fillId="0" borderId="0" xfId="5" applyFont="1" applyAlignment="1">
      <alignment horizontal="left" indent="1"/>
    </xf>
    <xf numFmtId="0" fontId="1" fillId="0" borderId="0" xfId="5" applyFont="1"/>
    <xf numFmtId="0" fontId="4" fillId="0" borderId="0" xfId="5" applyFont="1"/>
    <xf numFmtId="0" fontId="6" fillId="0" borderId="4" xfId="5" applyFont="1" applyBorder="1" applyAlignment="1">
      <alignment horizontal="center"/>
    </xf>
    <xf numFmtId="168" fontId="4" fillId="0" borderId="4" xfId="6" applyNumberFormat="1" applyFont="1" applyBorder="1" applyAlignment="1">
      <alignment horizontal="right" indent="1"/>
    </xf>
    <xf numFmtId="168" fontId="1" fillId="0" borderId="6" xfId="6" applyNumberFormat="1" applyFont="1" applyBorder="1" applyAlignment="1">
      <alignment horizontal="right" indent="1"/>
    </xf>
    <xf numFmtId="3" fontId="1" fillId="0" borderId="6" xfId="5" applyNumberFormat="1" applyFont="1" applyBorder="1" applyAlignment="1">
      <alignment horizontal="right" indent="1"/>
    </xf>
    <xf numFmtId="0" fontId="1" fillId="0" borderId="6" xfId="5" applyFont="1" applyBorder="1"/>
    <xf numFmtId="168" fontId="4" fillId="0" borderId="6" xfId="6" applyNumberFormat="1" applyFont="1" applyBorder="1" applyAlignment="1">
      <alignment horizontal="right" indent="1"/>
    </xf>
    <xf numFmtId="168" fontId="1" fillId="0" borderId="4" xfId="5" applyNumberFormat="1" applyFont="1" applyBorder="1" applyAlignment="1">
      <alignment horizontal="right" indent="1"/>
    </xf>
    <xf numFmtId="168" fontId="1" fillId="0" borderId="6" xfId="5" applyNumberFormat="1" applyFont="1" applyBorder="1" applyAlignment="1">
      <alignment horizontal="right" indent="1"/>
    </xf>
    <xf numFmtId="168" fontId="10" fillId="0" borderId="6" xfId="5" applyNumberFormat="1" applyBorder="1" applyAlignment="1">
      <alignment horizontal="right" indent="1"/>
    </xf>
    <xf numFmtId="168" fontId="4" fillId="0" borderId="6" xfId="6" applyNumberFormat="1" applyFont="1" applyFill="1" applyBorder="1" applyAlignment="1">
      <alignment horizontal="right" indent="1"/>
    </xf>
    <xf numFmtId="2" fontId="4" fillId="0" borderId="4" xfId="5" applyNumberFormat="1" applyFont="1" applyBorder="1" applyAlignment="1">
      <alignment horizontal="right" indent="1"/>
    </xf>
    <xf numFmtId="168" fontId="10" fillId="0" borderId="0" xfId="5" applyNumberFormat="1"/>
    <xf numFmtId="167" fontId="1" fillId="0" borderId="4" xfId="5" applyNumberFormat="1" applyFont="1" applyBorder="1" applyAlignment="1">
      <alignment horizontal="right" indent="1"/>
    </xf>
    <xf numFmtId="3" fontId="10" fillId="0" borderId="0" xfId="5" applyNumberFormat="1"/>
    <xf numFmtId="165" fontId="1" fillId="0" borderId="0" xfId="5" applyNumberFormat="1" applyFont="1" applyAlignment="1">
      <alignment horizontal="right" indent="1"/>
    </xf>
    <xf numFmtId="166" fontId="1" fillId="0" borderId="0" xfId="5" applyNumberFormat="1" applyFont="1" applyAlignment="1">
      <alignment horizontal="right" indent="1"/>
    </xf>
    <xf numFmtId="43" fontId="10" fillId="0" borderId="0" xfId="28" applyFont="1"/>
    <xf numFmtId="43" fontId="10" fillId="0" borderId="0" xfId="5" applyNumberFormat="1"/>
    <xf numFmtId="0" fontId="2" fillId="0" borderId="0" xfId="5" applyFont="1" applyAlignment="1">
      <alignment horizontal="center"/>
    </xf>
    <xf numFmtId="0" fontId="2" fillId="0" borderId="0" xfId="5" applyFont="1" applyAlignment="1">
      <alignment horizontal="center" wrapText="1"/>
    </xf>
  </cellXfs>
  <cellStyles count="29">
    <cellStyle name="Comma" xfId="28" builtinId="3"/>
    <cellStyle name="Comma 10" xfId="23" xr:uid="{DB885004-3619-4490-BD76-53DBE7FA0297}"/>
    <cellStyle name="Comma 11" xfId="25" xr:uid="{7CFA26FA-7B32-4AF8-8DCF-2A007D3F4029}"/>
    <cellStyle name="Comma 12" xfId="26" xr:uid="{3FB1935F-481F-4778-A768-5B3E9D0E1A3E}"/>
    <cellStyle name="Comma 2" xfId="3" xr:uid="{00000000-0005-0000-0000-000000000000}"/>
    <cellStyle name="Comma 2 2" xfId="11" xr:uid="{00000000-0005-0000-0000-000001000000}"/>
    <cellStyle name="Comma 3" xfId="6" xr:uid="{00000000-0005-0000-0000-000002000000}"/>
    <cellStyle name="Comma 3 2" xfId="14" xr:uid="{00000000-0005-0000-0000-000003000000}"/>
    <cellStyle name="Comma 3 3" xfId="21" xr:uid="{F565DC54-B03B-446E-A0DC-59AE585FF70A}"/>
    <cellStyle name="Comma 4" xfId="8" xr:uid="{00000000-0005-0000-0000-000004000000}"/>
    <cellStyle name="Comma 5" xfId="10" xr:uid="{00000000-0005-0000-0000-000005000000}"/>
    <cellStyle name="Comma 6" xfId="13" xr:uid="{00000000-0005-0000-0000-000006000000}"/>
    <cellStyle name="Comma 7" xfId="17" xr:uid="{00000000-0005-0000-0000-000007000000}"/>
    <cellStyle name="Comma 8" xfId="19" xr:uid="{00000000-0005-0000-0000-000008000000}"/>
    <cellStyle name="Comma 9" xfId="20" xr:uid="{C5C456CE-156B-462C-B44E-53D311C97096}"/>
    <cellStyle name="Normal" xfId="0" builtinId="0"/>
    <cellStyle name="Normal 10" xfId="22" xr:uid="{02182127-367A-437A-AE30-0F1D7D89EBAD}"/>
    <cellStyle name="Normal 11" xfId="24" xr:uid="{F0C498BC-6A0E-412C-BF1A-CCDC561DD158}"/>
    <cellStyle name="Normal 12" xfId="27" xr:uid="{D7130D87-A154-4EC1-B058-74C35B940F8E}"/>
    <cellStyle name="Normal 2" xfId="1" xr:uid="{00000000-0005-0000-0000-00000A000000}"/>
    <cellStyle name="Normal 3" xfId="4" xr:uid="{00000000-0005-0000-0000-00000B000000}"/>
    <cellStyle name="Normal 4" xfId="5" xr:uid="{00000000-0005-0000-0000-00000C000000}"/>
    <cellStyle name="Normal 4 2" xfId="15" xr:uid="{00000000-0005-0000-0000-00000D000000}"/>
    <cellStyle name="Normal 5" xfId="7" xr:uid="{00000000-0005-0000-0000-00000E000000}"/>
    <cellStyle name="Normal 6" xfId="9" xr:uid="{00000000-0005-0000-0000-00000F000000}"/>
    <cellStyle name="Normal 7" xfId="12" xr:uid="{00000000-0005-0000-0000-000010000000}"/>
    <cellStyle name="Normal 8" xfId="16" xr:uid="{00000000-0005-0000-0000-000011000000}"/>
    <cellStyle name="Normal 9" xfId="18" xr:uid="{00000000-0005-0000-0000-000012000000}"/>
    <cellStyle name="Pivot Style Medium 13 2" xfId="2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F1"/>
    </sheetView>
  </sheetViews>
  <sheetFormatPr defaultRowHeight="12.75" x14ac:dyDescent="0.2"/>
  <cols>
    <col min="1" max="1" width="75.28515625" style="34" customWidth="1"/>
    <col min="2" max="6" width="12.5703125" style="4" customWidth="1"/>
    <col min="7" max="8" width="16.5703125" style="4" bestFit="1" customWidth="1"/>
    <col min="9" max="245" width="9.140625" style="4"/>
    <col min="246" max="246" width="70.5703125" style="4" customWidth="1"/>
    <col min="247" max="254" width="12.5703125" style="4" customWidth="1"/>
    <col min="255" max="255" width="4" style="4" customWidth="1"/>
    <col min="256" max="501" width="9.140625" style="4"/>
    <col min="502" max="502" width="70.5703125" style="4" customWidth="1"/>
    <col min="503" max="510" width="12.5703125" style="4" customWidth="1"/>
    <col min="511" max="511" width="4" style="4" customWidth="1"/>
    <col min="512" max="757" width="9.140625" style="4"/>
    <col min="758" max="758" width="70.5703125" style="4" customWidth="1"/>
    <col min="759" max="766" width="12.5703125" style="4" customWidth="1"/>
    <col min="767" max="767" width="4" style="4" customWidth="1"/>
    <col min="768" max="1013" width="9.140625" style="4"/>
    <col min="1014" max="1014" width="70.5703125" style="4" customWidth="1"/>
    <col min="1015" max="1022" width="12.5703125" style="4" customWidth="1"/>
    <col min="1023" max="1023" width="4" style="4" customWidth="1"/>
    <col min="1024" max="1269" width="9.140625" style="4"/>
    <col min="1270" max="1270" width="70.5703125" style="4" customWidth="1"/>
    <col min="1271" max="1278" width="12.5703125" style="4" customWidth="1"/>
    <col min="1279" max="1279" width="4" style="4" customWidth="1"/>
    <col min="1280" max="1525" width="9.140625" style="4"/>
    <col min="1526" max="1526" width="70.5703125" style="4" customWidth="1"/>
    <col min="1527" max="1534" width="12.5703125" style="4" customWidth="1"/>
    <col min="1535" max="1535" width="4" style="4" customWidth="1"/>
    <col min="1536" max="1781" width="9.140625" style="4"/>
    <col min="1782" max="1782" width="70.5703125" style="4" customWidth="1"/>
    <col min="1783" max="1790" width="12.5703125" style="4" customWidth="1"/>
    <col min="1791" max="1791" width="4" style="4" customWidth="1"/>
    <col min="1792" max="2037" width="9.140625" style="4"/>
    <col min="2038" max="2038" width="70.5703125" style="4" customWidth="1"/>
    <col min="2039" max="2046" width="12.5703125" style="4" customWidth="1"/>
    <col min="2047" max="2047" width="4" style="4" customWidth="1"/>
    <col min="2048" max="2293" width="9.140625" style="4"/>
    <col min="2294" max="2294" width="70.5703125" style="4" customWidth="1"/>
    <col min="2295" max="2302" width="12.5703125" style="4" customWidth="1"/>
    <col min="2303" max="2303" width="4" style="4" customWidth="1"/>
    <col min="2304" max="2549" width="9.140625" style="4"/>
    <col min="2550" max="2550" width="70.5703125" style="4" customWidth="1"/>
    <col min="2551" max="2558" width="12.5703125" style="4" customWidth="1"/>
    <col min="2559" max="2559" width="4" style="4" customWidth="1"/>
    <col min="2560" max="2805" width="9.140625" style="4"/>
    <col min="2806" max="2806" width="70.5703125" style="4" customWidth="1"/>
    <col min="2807" max="2814" width="12.5703125" style="4" customWidth="1"/>
    <col min="2815" max="2815" width="4" style="4" customWidth="1"/>
    <col min="2816" max="3061" width="9.140625" style="4"/>
    <col min="3062" max="3062" width="70.5703125" style="4" customWidth="1"/>
    <col min="3063" max="3070" width="12.5703125" style="4" customWidth="1"/>
    <col min="3071" max="3071" width="4" style="4" customWidth="1"/>
    <col min="3072" max="3317" width="9.140625" style="4"/>
    <col min="3318" max="3318" width="70.5703125" style="4" customWidth="1"/>
    <col min="3319" max="3326" width="12.5703125" style="4" customWidth="1"/>
    <col min="3327" max="3327" width="4" style="4" customWidth="1"/>
    <col min="3328" max="3573" width="9.140625" style="4"/>
    <col min="3574" max="3574" width="70.5703125" style="4" customWidth="1"/>
    <col min="3575" max="3582" width="12.5703125" style="4" customWidth="1"/>
    <col min="3583" max="3583" width="4" style="4" customWidth="1"/>
    <col min="3584" max="3829" width="9.140625" style="4"/>
    <col min="3830" max="3830" width="70.5703125" style="4" customWidth="1"/>
    <col min="3831" max="3838" width="12.5703125" style="4" customWidth="1"/>
    <col min="3839" max="3839" width="4" style="4" customWidth="1"/>
    <col min="3840" max="4085" width="9.140625" style="4"/>
    <col min="4086" max="4086" width="70.5703125" style="4" customWidth="1"/>
    <col min="4087" max="4094" width="12.5703125" style="4" customWidth="1"/>
    <col min="4095" max="4095" width="4" style="4" customWidth="1"/>
    <col min="4096" max="4341" width="9.140625" style="4"/>
    <col min="4342" max="4342" width="70.5703125" style="4" customWidth="1"/>
    <col min="4343" max="4350" width="12.5703125" style="4" customWidth="1"/>
    <col min="4351" max="4351" width="4" style="4" customWidth="1"/>
    <col min="4352" max="4597" width="9.140625" style="4"/>
    <col min="4598" max="4598" width="70.5703125" style="4" customWidth="1"/>
    <col min="4599" max="4606" width="12.5703125" style="4" customWidth="1"/>
    <col min="4607" max="4607" width="4" style="4" customWidth="1"/>
    <col min="4608" max="4853" width="9.140625" style="4"/>
    <col min="4854" max="4854" width="70.5703125" style="4" customWidth="1"/>
    <col min="4855" max="4862" width="12.5703125" style="4" customWidth="1"/>
    <col min="4863" max="4863" width="4" style="4" customWidth="1"/>
    <col min="4864" max="5109" width="9.140625" style="4"/>
    <col min="5110" max="5110" width="70.5703125" style="4" customWidth="1"/>
    <col min="5111" max="5118" width="12.5703125" style="4" customWidth="1"/>
    <col min="5119" max="5119" width="4" style="4" customWidth="1"/>
    <col min="5120" max="5365" width="9.140625" style="4"/>
    <col min="5366" max="5366" width="70.5703125" style="4" customWidth="1"/>
    <col min="5367" max="5374" width="12.5703125" style="4" customWidth="1"/>
    <col min="5375" max="5375" width="4" style="4" customWidth="1"/>
    <col min="5376" max="5621" width="9.140625" style="4"/>
    <col min="5622" max="5622" width="70.5703125" style="4" customWidth="1"/>
    <col min="5623" max="5630" width="12.5703125" style="4" customWidth="1"/>
    <col min="5631" max="5631" width="4" style="4" customWidth="1"/>
    <col min="5632" max="5877" width="9.140625" style="4"/>
    <col min="5878" max="5878" width="70.5703125" style="4" customWidth="1"/>
    <col min="5879" max="5886" width="12.5703125" style="4" customWidth="1"/>
    <col min="5887" max="5887" width="4" style="4" customWidth="1"/>
    <col min="5888" max="6133" width="9.140625" style="4"/>
    <col min="6134" max="6134" width="70.5703125" style="4" customWidth="1"/>
    <col min="6135" max="6142" width="12.5703125" style="4" customWidth="1"/>
    <col min="6143" max="6143" width="4" style="4" customWidth="1"/>
    <col min="6144" max="6389" width="9.140625" style="4"/>
    <col min="6390" max="6390" width="70.5703125" style="4" customWidth="1"/>
    <col min="6391" max="6398" width="12.5703125" style="4" customWidth="1"/>
    <col min="6399" max="6399" width="4" style="4" customWidth="1"/>
    <col min="6400" max="6645" width="9.140625" style="4"/>
    <col min="6646" max="6646" width="70.5703125" style="4" customWidth="1"/>
    <col min="6647" max="6654" width="12.5703125" style="4" customWidth="1"/>
    <col min="6655" max="6655" width="4" style="4" customWidth="1"/>
    <col min="6656" max="6901" width="9.140625" style="4"/>
    <col min="6902" max="6902" width="70.5703125" style="4" customWidth="1"/>
    <col min="6903" max="6910" width="12.5703125" style="4" customWidth="1"/>
    <col min="6911" max="6911" width="4" style="4" customWidth="1"/>
    <col min="6912" max="7157" width="9.140625" style="4"/>
    <col min="7158" max="7158" width="70.5703125" style="4" customWidth="1"/>
    <col min="7159" max="7166" width="12.5703125" style="4" customWidth="1"/>
    <col min="7167" max="7167" width="4" style="4" customWidth="1"/>
    <col min="7168" max="7413" width="9.140625" style="4"/>
    <col min="7414" max="7414" width="70.5703125" style="4" customWidth="1"/>
    <col min="7415" max="7422" width="12.5703125" style="4" customWidth="1"/>
    <col min="7423" max="7423" width="4" style="4" customWidth="1"/>
    <col min="7424" max="7669" width="9.140625" style="4"/>
    <col min="7670" max="7670" width="70.5703125" style="4" customWidth="1"/>
    <col min="7671" max="7678" width="12.5703125" style="4" customWidth="1"/>
    <col min="7679" max="7679" width="4" style="4" customWidth="1"/>
    <col min="7680" max="7925" width="9.140625" style="4"/>
    <col min="7926" max="7926" width="70.5703125" style="4" customWidth="1"/>
    <col min="7927" max="7934" width="12.5703125" style="4" customWidth="1"/>
    <col min="7935" max="7935" width="4" style="4" customWidth="1"/>
    <col min="7936" max="8181" width="9.140625" style="4"/>
    <col min="8182" max="8182" width="70.5703125" style="4" customWidth="1"/>
    <col min="8183" max="8190" width="12.5703125" style="4" customWidth="1"/>
    <col min="8191" max="8191" width="4" style="4" customWidth="1"/>
    <col min="8192" max="8437" width="9.140625" style="4"/>
    <col min="8438" max="8438" width="70.5703125" style="4" customWidth="1"/>
    <col min="8439" max="8446" width="12.5703125" style="4" customWidth="1"/>
    <col min="8447" max="8447" width="4" style="4" customWidth="1"/>
    <col min="8448" max="8693" width="9.140625" style="4"/>
    <col min="8694" max="8694" width="70.5703125" style="4" customWidth="1"/>
    <col min="8695" max="8702" width="12.5703125" style="4" customWidth="1"/>
    <col min="8703" max="8703" width="4" style="4" customWidth="1"/>
    <col min="8704" max="8949" width="9.140625" style="4"/>
    <col min="8950" max="8950" width="70.5703125" style="4" customWidth="1"/>
    <col min="8951" max="8958" width="12.5703125" style="4" customWidth="1"/>
    <col min="8959" max="8959" width="4" style="4" customWidth="1"/>
    <col min="8960" max="9205" width="9.140625" style="4"/>
    <col min="9206" max="9206" width="70.5703125" style="4" customWidth="1"/>
    <col min="9207" max="9214" width="12.5703125" style="4" customWidth="1"/>
    <col min="9215" max="9215" width="4" style="4" customWidth="1"/>
    <col min="9216" max="9461" width="9.140625" style="4"/>
    <col min="9462" max="9462" width="70.5703125" style="4" customWidth="1"/>
    <col min="9463" max="9470" width="12.5703125" style="4" customWidth="1"/>
    <col min="9471" max="9471" width="4" style="4" customWidth="1"/>
    <col min="9472" max="9717" width="9.140625" style="4"/>
    <col min="9718" max="9718" width="70.5703125" style="4" customWidth="1"/>
    <col min="9719" max="9726" width="12.5703125" style="4" customWidth="1"/>
    <col min="9727" max="9727" width="4" style="4" customWidth="1"/>
    <col min="9728" max="9973" width="9.140625" style="4"/>
    <col min="9974" max="9974" width="70.5703125" style="4" customWidth="1"/>
    <col min="9975" max="9982" width="12.5703125" style="4" customWidth="1"/>
    <col min="9983" max="9983" width="4" style="4" customWidth="1"/>
    <col min="9984" max="10229" width="9.140625" style="4"/>
    <col min="10230" max="10230" width="70.5703125" style="4" customWidth="1"/>
    <col min="10231" max="10238" width="12.5703125" style="4" customWidth="1"/>
    <col min="10239" max="10239" width="4" style="4" customWidth="1"/>
    <col min="10240" max="10485" width="9.140625" style="4"/>
    <col min="10486" max="10486" width="70.5703125" style="4" customWidth="1"/>
    <col min="10487" max="10494" width="12.5703125" style="4" customWidth="1"/>
    <col min="10495" max="10495" width="4" style="4" customWidth="1"/>
    <col min="10496" max="10741" width="9.140625" style="4"/>
    <col min="10742" max="10742" width="70.5703125" style="4" customWidth="1"/>
    <col min="10743" max="10750" width="12.5703125" style="4" customWidth="1"/>
    <col min="10751" max="10751" width="4" style="4" customWidth="1"/>
    <col min="10752" max="10997" width="9.140625" style="4"/>
    <col min="10998" max="10998" width="70.5703125" style="4" customWidth="1"/>
    <col min="10999" max="11006" width="12.5703125" style="4" customWidth="1"/>
    <col min="11007" max="11007" width="4" style="4" customWidth="1"/>
    <col min="11008" max="11253" width="9.140625" style="4"/>
    <col min="11254" max="11254" width="70.5703125" style="4" customWidth="1"/>
    <col min="11255" max="11262" width="12.5703125" style="4" customWidth="1"/>
    <col min="11263" max="11263" width="4" style="4" customWidth="1"/>
    <col min="11264" max="11509" width="9.140625" style="4"/>
    <col min="11510" max="11510" width="70.5703125" style="4" customWidth="1"/>
    <col min="11511" max="11518" width="12.5703125" style="4" customWidth="1"/>
    <col min="11519" max="11519" width="4" style="4" customWidth="1"/>
    <col min="11520" max="11765" width="9.140625" style="4"/>
    <col min="11766" max="11766" width="70.5703125" style="4" customWidth="1"/>
    <col min="11767" max="11774" width="12.5703125" style="4" customWidth="1"/>
    <col min="11775" max="11775" width="4" style="4" customWidth="1"/>
    <col min="11776" max="12021" width="9.140625" style="4"/>
    <col min="12022" max="12022" width="70.5703125" style="4" customWidth="1"/>
    <col min="12023" max="12030" width="12.5703125" style="4" customWidth="1"/>
    <col min="12031" max="12031" width="4" style="4" customWidth="1"/>
    <col min="12032" max="12277" width="9.140625" style="4"/>
    <col min="12278" max="12278" width="70.5703125" style="4" customWidth="1"/>
    <col min="12279" max="12286" width="12.5703125" style="4" customWidth="1"/>
    <col min="12287" max="12287" width="4" style="4" customWidth="1"/>
    <col min="12288" max="12533" width="9.140625" style="4"/>
    <col min="12534" max="12534" width="70.5703125" style="4" customWidth="1"/>
    <col min="12535" max="12542" width="12.5703125" style="4" customWidth="1"/>
    <col min="12543" max="12543" width="4" style="4" customWidth="1"/>
    <col min="12544" max="12789" width="9.140625" style="4"/>
    <col min="12790" max="12790" width="70.5703125" style="4" customWidth="1"/>
    <col min="12791" max="12798" width="12.5703125" style="4" customWidth="1"/>
    <col min="12799" max="12799" width="4" style="4" customWidth="1"/>
    <col min="12800" max="13045" width="9.140625" style="4"/>
    <col min="13046" max="13046" width="70.5703125" style="4" customWidth="1"/>
    <col min="13047" max="13054" width="12.5703125" style="4" customWidth="1"/>
    <col min="13055" max="13055" width="4" style="4" customWidth="1"/>
    <col min="13056" max="13301" width="9.140625" style="4"/>
    <col min="13302" max="13302" width="70.5703125" style="4" customWidth="1"/>
    <col min="13303" max="13310" width="12.5703125" style="4" customWidth="1"/>
    <col min="13311" max="13311" width="4" style="4" customWidth="1"/>
    <col min="13312" max="13557" width="9.140625" style="4"/>
    <col min="13558" max="13558" width="70.5703125" style="4" customWidth="1"/>
    <col min="13559" max="13566" width="12.5703125" style="4" customWidth="1"/>
    <col min="13567" max="13567" width="4" style="4" customWidth="1"/>
    <col min="13568" max="13813" width="9.140625" style="4"/>
    <col min="13814" max="13814" width="70.5703125" style="4" customWidth="1"/>
    <col min="13815" max="13822" width="12.5703125" style="4" customWidth="1"/>
    <col min="13823" max="13823" width="4" style="4" customWidth="1"/>
    <col min="13824" max="14069" width="9.140625" style="4"/>
    <col min="14070" max="14070" width="70.5703125" style="4" customWidth="1"/>
    <col min="14071" max="14078" width="12.5703125" style="4" customWidth="1"/>
    <col min="14079" max="14079" width="4" style="4" customWidth="1"/>
    <col min="14080" max="14325" width="9.140625" style="4"/>
    <col min="14326" max="14326" width="70.5703125" style="4" customWidth="1"/>
    <col min="14327" max="14334" width="12.5703125" style="4" customWidth="1"/>
    <col min="14335" max="14335" width="4" style="4" customWidth="1"/>
    <col min="14336" max="14581" width="9.140625" style="4"/>
    <col min="14582" max="14582" width="70.5703125" style="4" customWidth="1"/>
    <col min="14583" max="14590" width="12.5703125" style="4" customWidth="1"/>
    <col min="14591" max="14591" width="4" style="4" customWidth="1"/>
    <col min="14592" max="14837" width="9.140625" style="4"/>
    <col min="14838" max="14838" width="70.5703125" style="4" customWidth="1"/>
    <col min="14839" max="14846" width="12.5703125" style="4" customWidth="1"/>
    <col min="14847" max="14847" width="4" style="4" customWidth="1"/>
    <col min="14848" max="15093" width="9.140625" style="4"/>
    <col min="15094" max="15094" width="70.5703125" style="4" customWidth="1"/>
    <col min="15095" max="15102" width="12.5703125" style="4" customWidth="1"/>
    <col min="15103" max="15103" width="4" style="4" customWidth="1"/>
    <col min="15104" max="15349" width="9.140625" style="4"/>
    <col min="15350" max="15350" width="70.5703125" style="4" customWidth="1"/>
    <col min="15351" max="15358" width="12.5703125" style="4" customWidth="1"/>
    <col min="15359" max="15359" width="4" style="4" customWidth="1"/>
    <col min="15360" max="15605" width="9.140625" style="4"/>
    <col min="15606" max="15606" width="70.5703125" style="4" customWidth="1"/>
    <col min="15607" max="15614" width="12.5703125" style="4" customWidth="1"/>
    <col min="15615" max="15615" width="4" style="4" customWidth="1"/>
    <col min="15616" max="15861" width="9.140625" style="4"/>
    <col min="15862" max="15862" width="70.5703125" style="4" customWidth="1"/>
    <col min="15863" max="15870" width="12.5703125" style="4" customWidth="1"/>
    <col min="15871" max="15871" width="4" style="4" customWidth="1"/>
    <col min="15872" max="16117" width="9.140625" style="4"/>
    <col min="16118" max="16118" width="70.5703125" style="4" customWidth="1"/>
    <col min="16119" max="16126" width="12.5703125" style="4" customWidth="1"/>
    <col min="16127" max="16127" width="4" style="4" customWidth="1"/>
    <col min="16128" max="16384" width="9.140625" style="4"/>
  </cols>
  <sheetData>
    <row r="1" spans="1:9" s="1" customFormat="1" ht="26.25" x14ac:dyDescent="0.4">
      <c r="A1" s="53" t="s">
        <v>0</v>
      </c>
      <c r="B1" s="53"/>
      <c r="C1" s="53"/>
      <c r="D1" s="53"/>
      <c r="E1" s="53"/>
      <c r="F1" s="53"/>
    </row>
    <row r="2" spans="1:9" s="1" customFormat="1" ht="39" customHeight="1" x14ac:dyDescent="0.4">
      <c r="A2" s="54" t="s">
        <v>87</v>
      </c>
      <c r="B2" s="54"/>
      <c r="C2" s="54"/>
      <c r="D2" s="54"/>
      <c r="E2" s="54"/>
      <c r="F2" s="54"/>
    </row>
    <row r="4" spans="1:9" x14ac:dyDescent="0.2">
      <c r="A4" s="2"/>
      <c r="B4" s="3"/>
      <c r="C4" s="3"/>
      <c r="D4" s="3"/>
      <c r="E4" s="3"/>
      <c r="F4" s="3"/>
    </row>
    <row r="5" spans="1:9" s="7" customFormat="1" ht="15.75" x14ac:dyDescent="0.25">
      <c r="A5" s="5"/>
      <c r="B5" s="35" t="s">
        <v>79</v>
      </c>
      <c r="C5" s="35" t="s">
        <v>80</v>
      </c>
      <c r="D5" s="35" t="s">
        <v>81</v>
      </c>
      <c r="E5" s="35" t="s">
        <v>88</v>
      </c>
      <c r="F5" s="35" t="s">
        <v>93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10"/>
      <c r="B7" s="11"/>
      <c r="C7" s="11"/>
      <c r="D7" s="11"/>
      <c r="E7" s="11"/>
      <c r="F7" s="11"/>
    </row>
    <row r="8" spans="1:9" ht="14.25" x14ac:dyDescent="0.2">
      <c r="A8" s="12" t="s">
        <v>1</v>
      </c>
      <c r="B8" s="13">
        <f t="shared" ref="B8:C8" si="0">SUM(B9:B13)</f>
        <v>3085691897.6500001</v>
      </c>
      <c r="C8" s="13">
        <f t="shared" si="0"/>
        <v>3277075658.5099998</v>
      </c>
      <c r="D8" s="13">
        <f t="shared" ref="D8:E8" si="1">SUM(D9:D13)</f>
        <v>3375216131.2599993</v>
      </c>
      <c r="E8" s="13">
        <f t="shared" si="1"/>
        <v>3554693651.98</v>
      </c>
      <c r="F8" s="13">
        <f t="shared" ref="F8" si="2">SUM(F9:F13)</f>
        <v>3249767304.46</v>
      </c>
    </row>
    <row r="9" spans="1:9" x14ac:dyDescent="0.2">
      <c r="A9" s="14" t="s">
        <v>2</v>
      </c>
      <c r="B9" s="15">
        <f t="shared" ref="B9:C9" si="3">B20</f>
        <v>680578992.25999999</v>
      </c>
      <c r="C9" s="15">
        <f t="shared" si="3"/>
        <v>690434461.80000007</v>
      </c>
      <c r="D9" s="15">
        <f t="shared" ref="D9:E9" si="4">D20</f>
        <v>741941563.43999994</v>
      </c>
      <c r="E9" s="15">
        <f t="shared" si="4"/>
        <v>761045194.35000014</v>
      </c>
      <c r="F9" s="15">
        <f t="shared" ref="F9" si="5">F20</f>
        <v>821581574.12000012</v>
      </c>
      <c r="G9" s="51"/>
      <c r="H9" s="51"/>
      <c r="I9" s="52"/>
    </row>
    <row r="10" spans="1:9" x14ac:dyDescent="0.2">
      <c r="A10" s="14" t="s">
        <v>3</v>
      </c>
      <c r="B10" s="15">
        <f t="shared" ref="B10:C10" si="6">B67</f>
        <v>1121578710.79</v>
      </c>
      <c r="C10" s="15">
        <f t="shared" si="6"/>
        <v>1159806290.2499998</v>
      </c>
      <c r="D10" s="15">
        <f t="shared" ref="D10:E10" si="7">D67</f>
        <v>1475571307.3799996</v>
      </c>
      <c r="E10" s="15">
        <f t="shared" si="7"/>
        <v>1356363848.5</v>
      </c>
      <c r="F10" s="15">
        <f t="shared" ref="F10" si="8">F67</f>
        <v>1113828852.27</v>
      </c>
      <c r="G10" s="51"/>
      <c r="H10" s="51"/>
      <c r="I10" s="52"/>
    </row>
    <row r="11" spans="1:9" x14ac:dyDescent="0.2">
      <c r="A11" s="14" t="s">
        <v>4</v>
      </c>
      <c r="B11" s="15">
        <f t="shared" ref="B11:C11" si="9">B90</f>
        <v>791265560.71000004</v>
      </c>
      <c r="C11" s="15">
        <f t="shared" si="9"/>
        <v>986089809.17999995</v>
      </c>
      <c r="D11" s="15">
        <f t="shared" ref="D11:E11" si="10">D90</f>
        <v>874594189.74000001</v>
      </c>
      <c r="E11" s="15">
        <f t="shared" si="10"/>
        <v>1108931357.1900001</v>
      </c>
      <c r="F11" s="15">
        <f t="shared" ref="F11" si="11">F90</f>
        <v>1055926283.73</v>
      </c>
      <c r="G11" s="51"/>
      <c r="H11" s="51"/>
      <c r="I11" s="52"/>
    </row>
    <row r="12" spans="1:9" x14ac:dyDescent="0.2">
      <c r="A12" s="14" t="s">
        <v>5</v>
      </c>
      <c r="B12" s="15">
        <f t="shared" ref="B12:C12" si="12">B101</f>
        <v>486800813.81999993</v>
      </c>
      <c r="C12" s="15">
        <f t="shared" si="12"/>
        <v>435653035.55000001</v>
      </c>
      <c r="D12" s="15">
        <f t="shared" ref="D12:E12" si="13">D101</f>
        <v>282134569.81</v>
      </c>
      <c r="E12" s="15">
        <f t="shared" si="13"/>
        <v>327600234.98000002</v>
      </c>
      <c r="F12" s="15">
        <f t="shared" ref="F12" si="14">F101</f>
        <v>257103845.43999994</v>
      </c>
      <c r="G12" s="51"/>
      <c r="H12" s="51"/>
      <c r="I12" s="52"/>
    </row>
    <row r="13" spans="1:9" x14ac:dyDescent="0.2">
      <c r="A13" s="14" t="s">
        <v>6</v>
      </c>
      <c r="B13" s="16">
        <f t="shared" ref="B13:C13" si="15">B114</f>
        <v>5467820.0700000003</v>
      </c>
      <c r="C13" s="16">
        <f t="shared" si="15"/>
        <v>5092061.7300000004</v>
      </c>
      <c r="D13" s="16">
        <f t="shared" ref="D13:E13" si="16">D114</f>
        <v>974500.8899999999</v>
      </c>
      <c r="E13" s="16">
        <f t="shared" si="16"/>
        <v>753016.96</v>
      </c>
      <c r="F13" s="16">
        <f t="shared" ref="F13" si="17">F114</f>
        <v>1326748.8999999999</v>
      </c>
      <c r="G13" s="51"/>
      <c r="H13" s="51"/>
      <c r="I13" s="52"/>
    </row>
    <row r="14" spans="1:9" x14ac:dyDescent="0.2">
      <c r="A14" s="14"/>
      <c r="B14" s="16"/>
      <c r="C14" s="16"/>
      <c r="D14" s="16"/>
      <c r="E14" s="16"/>
      <c r="F14" s="16"/>
    </row>
    <row r="15" spans="1:9" ht="14.25" x14ac:dyDescent="0.2">
      <c r="A15" s="12" t="s">
        <v>7</v>
      </c>
      <c r="B15" s="13">
        <f t="shared" ref="B15:C15" si="18">SUM(B16:B17)</f>
        <v>5961885600.000001</v>
      </c>
      <c r="C15" s="13">
        <f t="shared" si="18"/>
        <v>5995764187.7200003</v>
      </c>
      <c r="D15" s="13">
        <f t="shared" ref="D15:E15" si="19">SUM(D16:D17)</f>
        <v>5760377747.0299997</v>
      </c>
      <c r="E15" s="13">
        <f t="shared" si="19"/>
        <v>6731121881.9300013</v>
      </c>
      <c r="F15" s="13">
        <f t="shared" ref="F15" si="20">SUM(F16:F17)</f>
        <v>7250419287.4100008</v>
      </c>
    </row>
    <row r="16" spans="1:9" x14ac:dyDescent="0.2">
      <c r="A16" s="14" t="s">
        <v>8</v>
      </c>
      <c r="B16" s="15">
        <v>5933251867.7400007</v>
      </c>
      <c r="C16" s="15">
        <v>5967715241.8299999</v>
      </c>
      <c r="D16" s="15">
        <v>5735149493.96</v>
      </c>
      <c r="E16" s="15">
        <v>6696147634.2000017</v>
      </c>
      <c r="F16" s="15">
        <v>7203745618.5200005</v>
      </c>
    </row>
    <row r="17" spans="1:6" x14ac:dyDescent="0.2">
      <c r="A17" s="14" t="s">
        <v>9</v>
      </c>
      <c r="B17" s="15">
        <v>28633732.259999994</v>
      </c>
      <c r="C17" s="15">
        <v>28048945.890000001</v>
      </c>
      <c r="D17" s="15">
        <v>25228253.070000004</v>
      </c>
      <c r="E17" s="15">
        <v>34974247.730000004</v>
      </c>
      <c r="F17" s="15">
        <v>46673668.890000001</v>
      </c>
    </row>
    <row r="18" spans="1:6" x14ac:dyDescent="0.2">
      <c r="A18" s="14"/>
      <c r="B18" s="15"/>
      <c r="C18" s="15"/>
      <c r="D18" s="15"/>
      <c r="E18" s="15"/>
      <c r="F18" s="15"/>
    </row>
    <row r="19" spans="1:6" x14ac:dyDescent="0.2">
      <c r="A19" s="14"/>
      <c r="B19" s="18"/>
      <c r="C19" s="18"/>
      <c r="D19" s="18"/>
      <c r="E19" s="18"/>
      <c r="F19" s="18"/>
    </row>
    <row r="20" spans="1:6" ht="14.25" x14ac:dyDescent="0.2">
      <c r="A20" s="12" t="s">
        <v>10</v>
      </c>
      <c r="B20" s="36">
        <f t="shared" ref="B20:C20" si="21">SUM(B21:B41)</f>
        <v>680578992.25999999</v>
      </c>
      <c r="C20" s="36">
        <f t="shared" si="21"/>
        <v>690434461.80000007</v>
      </c>
      <c r="D20" s="36">
        <f t="shared" ref="D20:E20" si="22">SUM(D21:D41)</f>
        <v>741941563.43999994</v>
      </c>
      <c r="E20" s="36">
        <f t="shared" si="22"/>
        <v>761045194.35000014</v>
      </c>
      <c r="F20" s="36">
        <f t="shared" ref="F20" si="23">SUM(F21:F41)</f>
        <v>821581574.12000012</v>
      </c>
    </row>
    <row r="21" spans="1:6" x14ac:dyDescent="0.2">
      <c r="A21" s="14" t="s">
        <v>11</v>
      </c>
      <c r="B21" s="21">
        <v>378896728.06</v>
      </c>
      <c r="C21" s="21">
        <v>390239866.38000005</v>
      </c>
      <c r="D21" s="21">
        <v>340354239.39999998</v>
      </c>
      <c r="E21" s="21">
        <v>367290761.99000007</v>
      </c>
      <c r="F21" s="21">
        <v>404302834.79000002</v>
      </c>
    </row>
    <row r="22" spans="1:6" x14ac:dyDescent="0.2">
      <c r="A22" s="14" t="s">
        <v>12</v>
      </c>
      <c r="B22" s="21">
        <v>409088.67000000004</v>
      </c>
      <c r="C22" s="21">
        <v>475815.02999999991</v>
      </c>
      <c r="D22" s="21">
        <v>692347.37</v>
      </c>
      <c r="E22" s="21">
        <v>444055.91999999993</v>
      </c>
      <c r="F22" s="21">
        <v>393309.87</v>
      </c>
    </row>
    <row r="23" spans="1:6" x14ac:dyDescent="0.2">
      <c r="A23" s="14" t="s">
        <v>13</v>
      </c>
      <c r="B23" s="21">
        <v>32226778.789999999</v>
      </c>
      <c r="C23" s="21">
        <v>27275313.739999998</v>
      </c>
      <c r="D23" s="21">
        <v>37827067.18</v>
      </c>
      <c r="E23" s="21">
        <v>24190868.289999999</v>
      </c>
      <c r="F23" s="21">
        <v>45553644.75</v>
      </c>
    </row>
    <row r="24" spans="1:6" x14ac:dyDescent="0.2">
      <c r="A24" s="14" t="s">
        <v>14</v>
      </c>
      <c r="B24" s="21">
        <v>3508926.81</v>
      </c>
      <c r="C24" s="21">
        <v>3015956.92</v>
      </c>
      <c r="D24" s="21">
        <v>3536261.3499999996</v>
      </c>
      <c r="E24" s="21">
        <v>3048085.0300000003</v>
      </c>
      <c r="F24" s="21">
        <v>2333579.3400000003</v>
      </c>
    </row>
    <row r="25" spans="1:6" x14ac:dyDescent="0.2">
      <c r="A25" s="14" t="s">
        <v>15</v>
      </c>
      <c r="B25" s="21">
        <v>11405062.470000001</v>
      </c>
      <c r="C25" s="21">
        <v>13619885.610000001</v>
      </c>
      <c r="D25" s="21">
        <v>17493821.400000002</v>
      </c>
      <c r="E25" s="21">
        <v>18187296.550000004</v>
      </c>
      <c r="F25" s="21">
        <v>21247821.419999994</v>
      </c>
    </row>
    <row r="26" spans="1:6" x14ac:dyDescent="0.2">
      <c r="A26" s="14" t="s">
        <v>16</v>
      </c>
      <c r="B26" s="21">
        <v>6452073.8899999997</v>
      </c>
      <c r="C26" s="21">
        <v>6988034.75</v>
      </c>
      <c r="D26" s="21">
        <v>10782736.419999998</v>
      </c>
      <c r="E26" s="21">
        <v>12694943.289999999</v>
      </c>
      <c r="F26" s="21">
        <v>12252612.210000001</v>
      </c>
    </row>
    <row r="27" spans="1:6" x14ac:dyDescent="0.2">
      <c r="A27" s="14" t="s">
        <v>89</v>
      </c>
      <c r="B27" s="21">
        <v>0</v>
      </c>
      <c r="C27" s="21">
        <v>0</v>
      </c>
      <c r="D27" s="21">
        <v>0</v>
      </c>
      <c r="E27" s="21">
        <v>0</v>
      </c>
      <c r="F27" s="21">
        <v>16785.23</v>
      </c>
    </row>
    <row r="28" spans="1:6" ht="14.25" x14ac:dyDescent="0.2">
      <c r="A28" s="14" t="s">
        <v>17</v>
      </c>
      <c r="B28" s="21">
        <v>3256931</v>
      </c>
      <c r="C28" s="21">
        <v>3940489.1200000006</v>
      </c>
      <c r="D28" s="21">
        <v>6624896.2000000002</v>
      </c>
      <c r="E28" s="21">
        <v>10763059.969999999</v>
      </c>
      <c r="F28" s="21">
        <v>9173641.5300000012</v>
      </c>
    </row>
    <row r="29" spans="1:6" ht="14.25" x14ac:dyDescent="0.2">
      <c r="A29" s="14" t="s">
        <v>18</v>
      </c>
      <c r="B29" s="21">
        <v>11933157.719999999</v>
      </c>
      <c r="C29" s="21">
        <v>14595450.09</v>
      </c>
      <c r="D29" s="21">
        <v>24335772.130000003</v>
      </c>
      <c r="E29" s="21">
        <v>23696925.550000001</v>
      </c>
      <c r="F29" s="21">
        <v>27074806.169999998</v>
      </c>
    </row>
    <row r="30" spans="1:6" ht="14.25" x14ac:dyDescent="0.2">
      <c r="A30" s="14" t="s">
        <v>19</v>
      </c>
      <c r="B30" s="21">
        <v>1485854.4800000004</v>
      </c>
      <c r="C30" s="21">
        <v>1441500.41</v>
      </c>
      <c r="D30" s="21">
        <v>1453364.27</v>
      </c>
      <c r="E30" s="21">
        <v>3095686.2399999998</v>
      </c>
      <c r="F30" s="21">
        <v>939718.97999999986</v>
      </c>
    </row>
    <row r="31" spans="1:6" x14ac:dyDescent="0.2">
      <c r="A31" s="14" t="s">
        <v>20</v>
      </c>
      <c r="B31" s="21">
        <v>9372182.6700000018</v>
      </c>
      <c r="C31" s="21">
        <v>9924542.7700000014</v>
      </c>
      <c r="D31" s="21">
        <v>16522437.839999998</v>
      </c>
      <c r="E31" s="21">
        <v>19211227.310000002</v>
      </c>
      <c r="F31" s="21">
        <v>16347010.77</v>
      </c>
    </row>
    <row r="32" spans="1:6" x14ac:dyDescent="0.2">
      <c r="A32" s="14" t="s">
        <v>21</v>
      </c>
      <c r="B32" s="21">
        <v>6762042.9900000002</v>
      </c>
      <c r="C32" s="21">
        <v>7367961.1500000004</v>
      </c>
      <c r="D32" s="21">
        <v>10935773.449999999</v>
      </c>
      <c r="E32" s="21">
        <v>12195274.250000002</v>
      </c>
      <c r="F32" s="21">
        <v>12141704.940000001</v>
      </c>
    </row>
    <row r="33" spans="1:6" x14ac:dyDescent="0.2">
      <c r="A33" s="14" t="s">
        <v>22</v>
      </c>
      <c r="B33" s="21">
        <v>5792878.1399999997</v>
      </c>
      <c r="C33" s="21">
        <v>6445217.2199999997</v>
      </c>
      <c r="D33" s="21">
        <v>7279144.4399999985</v>
      </c>
      <c r="E33" s="21">
        <v>5845280.8499999996</v>
      </c>
      <c r="F33" s="21">
        <v>8258797.0700000003</v>
      </c>
    </row>
    <row r="34" spans="1:6" x14ac:dyDescent="0.2">
      <c r="A34" s="14" t="s">
        <v>23</v>
      </c>
      <c r="B34" s="21">
        <v>2566.1699999999996</v>
      </c>
      <c r="C34" s="21">
        <v>6900.5599999999995</v>
      </c>
      <c r="D34" s="21">
        <v>97398.92</v>
      </c>
      <c r="E34" s="21">
        <v>136474.23000000001</v>
      </c>
      <c r="F34" s="21">
        <v>58812.290000000008</v>
      </c>
    </row>
    <row r="35" spans="1:6" ht="14.25" x14ac:dyDescent="0.2">
      <c r="A35" s="14" t="s">
        <v>24</v>
      </c>
      <c r="B35" s="21">
        <v>12212690.77</v>
      </c>
      <c r="C35" s="21">
        <v>13106821.939999999</v>
      </c>
      <c r="D35" s="21">
        <v>12916123.25</v>
      </c>
      <c r="E35" s="21">
        <v>14430319.089999998</v>
      </c>
      <c r="F35" s="21">
        <v>15963645.809999999</v>
      </c>
    </row>
    <row r="36" spans="1:6" ht="14.25" x14ac:dyDescent="0.2">
      <c r="A36" s="14" t="s">
        <v>25</v>
      </c>
      <c r="B36" s="21">
        <v>120882864.99000001</v>
      </c>
      <c r="C36" s="21">
        <v>112328870.29000001</v>
      </c>
      <c r="D36" s="21">
        <v>137901994.19</v>
      </c>
      <c r="E36" s="21">
        <v>134311318.41</v>
      </c>
      <c r="F36" s="21">
        <v>130138190.58000001</v>
      </c>
    </row>
    <row r="37" spans="1:6" x14ac:dyDescent="0.2">
      <c r="A37" s="14" t="s">
        <v>26</v>
      </c>
      <c r="B37" s="21">
        <v>18206312.789999999</v>
      </c>
      <c r="C37" s="21">
        <v>18952906.090000004</v>
      </c>
      <c r="D37" s="21">
        <v>18669602.210000001</v>
      </c>
      <c r="E37" s="21">
        <v>18260196.990000002</v>
      </c>
      <c r="F37" s="21">
        <v>19933302.23</v>
      </c>
    </row>
    <row r="38" spans="1:6" x14ac:dyDescent="0.2">
      <c r="A38" s="14" t="s">
        <v>27</v>
      </c>
      <c r="B38" s="21">
        <v>792.67</v>
      </c>
      <c r="C38" s="21">
        <v>157.5</v>
      </c>
      <c r="D38" s="21">
        <v>0</v>
      </c>
      <c r="E38" s="21">
        <v>20130.129999999997</v>
      </c>
      <c r="F38" s="21">
        <v>20358.349999999999</v>
      </c>
    </row>
    <row r="39" spans="1:6" ht="14.25" x14ac:dyDescent="0.2">
      <c r="A39" s="14" t="s">
        <v>28</v>
      </c>
      <c r="B39" s="21">
        <v>541790.92000000004</v>
      </c>
      <c r="C39" s="21">
        <v>550853</v>
      </c>
      <c r="D39" s="21">
        <v>696795.27000000014</v>
      </c>
      <c r="E39" s="21">
        <v>844262.33</v>
      </c>
      <c r="F39" s="21">
        <v>779131.97</v>
      </c>
    </row>
    <row r="40" spans="1:6" x14ac:dyDescent="0.2">
      <c r="A40" s="14" t="s">
        <v>29</v>
      </c>
      <c r="B40" s="21">
        <v>11177728.4</v>
      </c>
      <c r="C40" s="21">
        <v>11437484.23</v>
      </c>
      <c r="D40" s="21">
        <v>12014109.41</v>
      </c>
      <c r="E40" s="21">
        <v>11382505.24</v>
      </c>
      <c r="F40" s="21">
        <v>15078832.419999998</v>
      </c>
    </row>
    <row r="41" spans="1:6" x14ac:dyDescent="0.2">
      <c r="A41" s="14" t="s">
        <v>30</v>
      </c>
      <c r="B41" s="21">
        <v>46052539.860000007</v>
      </c>
      <c r="C41" s="21">
        <v>48720434.999999993</v>
      </c>
      <c r="D41" s="21">
        <v>81807678.739999995</v>
      </c>
      <c r="E41" s="21">
        <v>80996522.689999998</v>
      </c>
      <c r="F41" s="21">
        <v>79573033.400000006</v>
      </c>
    </row>
    <row r="42" spans="1:6" x14ac:dyDescent="0.2">
      <c r="A42" s="14"/>
      <c r="B42" s="37"/>
      <c r="C42" s="37"/>
      <c r="D42" s="37"/>
      <c r="E42" s="37"/>
      <c r="F42" s="37"/>
    </row>
    <row r="43" spans="1:6" ht="14.25" x14ac:dyDescent="0.2">
      <c r="A43" s="12" t="s">
        <v>31</v>
      </c>
      <c r="B43" s="22">
        <f t="shared" ref="B43:C43" si="24">SUM(B44:B64)</f>
        <v>143468920.28600001</v>
      </c>
      <c r="C43" s="22">
        <f t="shared" si="24"/>
        <v>146463699.01000002</v>
      </c>
      <c r="D43" s="22">
        <f t="shared" ref="D43:E43" si="25">SUM(D44:D64)</f>
        <v>139254833.23099998</v>
      </c>
      <c r="E43" s="22">
        <f t="shared" si="25"/>
        <v>145741961.19600001</v>
      </c>
      <c r="F43" s="22">
        <f t="shared" ref="F43" si="26">SUM(F44:F64)</f>
        <v>157209322.40099993</v>
      </c>
    </row>
    <row r="44" spans="1:6" x14ac:dyDescent="0.2">
      <c r="A44" s="14" t="s">
        <v>11</v>
      </c>
      <c r="B44" s="24">
        <v>119235123.55900003</v>
      </c>
      <c r="C44" s="24">
        <v>122370085.833</v>
      </c>
      <c r="D44" s="24">
        <v>108950977.457</v>
      </c>
      <c r="E44" s="24">
        <v>115279973.80100001</v>
      </c>
      <c r="F44" s="24">
        <v>126214089.58699998</v>
      </c>
    </row>
    <row r="45" spans="1:6" x14ac:dyDescent="0.2">
      <c r="A45" s="14" t="s">
        <v>12</v>
      </c>
      <c r="B45" s="24">
        <v>24099.108</v>
      </c>
      <c r="C45" s="24">
        <v>27782.575999999997</v>
      </c>
      <c r="D45" s="24">
        <v>36864.103000000003</v>
      </c>
      <c r="E45" s="24">
        <v>14661.515000000001</v>
      </c>
      <c r="F45" s="24">
        <v>14442.340999999997</v>
      </c>
    </row>
    <row r="46" spans="1:6" x14ac:dyDescent="0.2">
      <c r="A46" s="14" t="s">
        <v>32</v>
      </c>
      <c r="B46" s="24">
        <v>914696.89599999995</v>
      </c>
      <c r="C46" s="24">
        <v>779008.11099999992</v>
      </c>
      <c r="D46" s="24">
        <v>1146476.595</v>
      </c>
      <c r="E46" s="24">
        <v>710633.18099999998</v>
      </c>
      <c r="F46" s="24">
        <v>1332371.8560000001</v>
      </c>
    </row>
    <row r="47" spans="1:6" x14ac:dyDescent="0.2">
      <c r="A47" s="14" t="s">
        <v>33</v>
      </c>
      <c r="B47" s="24">
        <v>1293317.3599999999</v>
      </c>
      <c r="C47" s="24">
        <v>1111509.7350000001</v>
      </c>
      <c r="D47" s="24">
        <v>1286707.1239999998</v>
      </c>
      <c r="E47" s="24">
        <v>1124661.763</v>
      </c>
      <c r="F47" s="24">
        <v>852474.25399999996</v>
      </c>
    </row>
    <row r="48" spans="1:6" x14ac:dyDescent="0.2">
      <c r="A48" s="14" t="s">
        <v>15</v>
      </c>
      <c r="B48" s="38">
        <v>316970.52600000001</v>
      </c>
      <c r="C48" s="38">
        <v>380973.54000000004</v>
      </c>
      <c r="D48" s="38">
        <v>493680.98100000003</v>
      </c>
      <c r="E48" s="38">
        <v>512517.114</v>
      </c>
      <c r="F48" s="38">
        <v>597877.99800000002</v>
      </c>
    </row>
    <row r="49" spans="1:6" x14ac:dyDescent="0.2">
      <c r="A49" s="14" t="s">
        <v>34</v>
      </c>
      <c r="B49" s="24">
        <v>382288.71199999994</v>
      </c>
      <c r="C49" s="24">
        <v>432795.30899999995</v>
      </c>
      <c r="D49" s="24">
        <v>797916.37199999997</v>
      </c>
      <c r="E49" s="24">
        <v>1116052.9400000002</v>
      </c>
      <c r="F49" s="24">
        <v>948452.82099999988</v>
      </c>
    </row>
    <row r="50" spans="1:6" x14ac:dyDescent="0.2">
      <c r="A50" s="14" t="s">
        <v>89</v>
      </c>
      <c r="B50" s="24">
        <v>0</v>
      </c>
      <c r="C50" s="24">
        <v>0</v>
      </c>
      <c r="D50" s="24">
        <v>0</v>
      </c>
      <c r="E50" s="24">
        <v>0</v>
      </c>
      <c r="F50" s="24">
        <v>3708.4700000000003</v>
      </c>
    </row>
    <row r="51" spans="1:6" ht="14.25" x14ac:dyDescent="0.2">
      <c r="A51" s="14" t="s">
        <v>17</v>
      </c>
      <c r="B51" s="24">
        <v>312256.83999999997</v>
      </c>
      <c r="C51" s="24">
        <v>376883.53300000005</v>
      </c>
      <c r="D51" s="24">
        <v>681431.78399999999</v>
      </c>
      <c r="E51" s="24">
        <v>1083914.4130000002</v>
      </c>
      <c r="F51" s="24">
        <v>880322.17700000003</v>
      </c>
    </row>
    <row r="52" spans="1:6" ht="14.25" x14ac:dyDescent="0.2">
      <c r="A52" s="14" t="s">
        <v>18</v>
      </c>
      <c r="B52" s="24">
        <v>792538.29599999997</v>
      </c>
      <c r="C52" s="24">
        <v>1037811.0599999999</v>
      </c>
      <c r="D52" s="24">
        <v>1986032.6319999998</v>
      </c>
      <c r="E52" s="24">
        <v>2151479.912</v>
      </c>
      <c r="F52" s="24">
        <v>2270817.2639999995</v>
      </c>
    </row>
    <row r="53" spans="1:6" ht="14.25" x14ac:dyDescent="0.2">
      <c r="A53" s="14" t="s">
        <v>19</v>
      </c>
      <c r="B53" s="24">
        <v>61992.498000000007</v>
      </c>
      <c r="C53" s="24">
        <v>16656.356</v>
      </c>
      <c r="D53" s="24">
        <v>17216.197</v>
      </c>
      <c r="E53" s="24">
        <v>37826.483999999997</v>
      </c>
      <c r="F53" s="24">
        <v>11028.278</v>
      </c>
    </row>
    <row r="54" spans="1:6" x14ac:dyDescent="0.2">
      <c r="A54" s="14" t="s">
        <v>20</v>
      </c>
      <c r="B54" s="24">
        <v>274994.46400000004</v>
      </c>
      <c r="C54" s="24">
        <v>294890.848</v>
      </c>
      <c r="D54" s="24">
        <v>498151.98700000002</v>
      </c>
      <c r="E54" s="24">
        <v>596334.22400000005</v>
      </c>
      <c r="F54" s="24">
        <v>498732.55500000005</v>
      </c>
    </row>
    <row r="55" spans="1:6" x14ac:dyDescent="0.2">
      <c r="A55" s="14" t="s">
        <v>21</v>
      </c>
      <c r="B55" s="24">
        <v>533884.255</v>
      </c>
      <c r="C55" s="24">
        <v>570258.89399999997</v>
      </c>
      <c r="D55" s="24">
        <v>876314.00500000012</v>
      </c>
      <c r="E55" s="24">
        <v>998339.05700000003</v>
      </c>
      <c r="F55" s="24">
        <v>1015690.8550000001</v>
      </c>
    </row>
    <row r="56" spans="1:6" x14ac:dyDescent="0.2">
      <c r="A56" s="14" t="s">
        <v>22</v>
      </c>
      <c r="B56" s="24">
        <v>266403.58600000001</v>
      </c>
      <c r="C56" s="24">
        <v>291605.71399999998</v>
      </c>
      <c r="D56" s="24">
        <v>335599.15199999994</v>
      </c>
      <c r="E56" s="24">
        <v>237320.00499999998</v>
      </c>
      <c r="F56" s="24">
        <v>262327.55100000004</v>
      </c>
    </row>
    <row r="57" spans="1:6" x14ac:dyDescent="0.2">
      <c r="A57" s="14" t="s">
        <v>23</v>
      </c>
      <c r="B57" s="24">
        <v>2115.9700000000003</v>
      </c>
      <c r="C57" s="24">
        <v>4946.7780000000002</v>
      </c>
      <c r="D57" s="24">
        <v>158182.97</v>
      </c>
      <c r="E57" s="24">
        <v>193055.88</v>
      </c>
      <c r="F57" s="24">
        <v>91168.57</v>
      </c>
    </row>
    <row r="58" spans="1:6" ht="14.25" x14ac:dyDescent="0.2">
      <c r="A58" s="14" t="s">
        <v>24</v>
      </c>
      <c r="B58" s="24">
        <v>1243137.9539999999</v>
      </c>
      <c r="C58" s="24">
        <v>1336717.6129999999</v>
      </c>
      <c r="D58" s="24">
        <v>1330712.8839999998</v>
      </c>
      <c r="E58" s="24">
        <v>1524850.6310000001</v>
      </c>
      <c r="F58" s="24">
        <v>1670582.4170000001</v>
      </c>
    </row>
    <row r="59" spans="1:6" ht="14.25" x14ac:dyDescent="0.2">
      <c r="A59" s="14" t="s">
        <v>25</v>
      </c>
      <c r="B59" s="24">
        <v>10672046.274</v>
      </c>
      <c r="C59" s="24">
        <v>9873229.5240000002</v>
      </c>
      <c r="D59" s="24">
        <v>12005397.315000001</v>
      </c>
      <c r="E59" s="24">
        <v>11589511.617999999</v>
      </c>
      <c r="F59" s="24">
        <v>11204400.505999999</v>
      </c>
    </row>
    <row r="60" spans="1:6" x14ac:dyDescent="0.2">
      <c r="A60" s="14" t="s">
        <v>26</v>
      </c>
      <c r="B60" s="24">
        <v>5497466.8219999997</v>
      </c>
      <c r="C60" s="24">
        <v>5830462.2599999998</v>
      </c>
      <c r="D60" s="24">
        <v>5925947.4119999995</v>
      </c>
      <c r="E60" s="24">
        <v>5873163.1510000005</v>
      </c>
      <c r="F60" s="24">
        <v>6584763.5820000004</v>
      </c>
    </row>
    <row r="61" spans="1:6" x14ac:dyDescent="0.2">
      <c r="A61" s="14" t="s">
        <v>27</v>
      </c>
      <c r="B61" s="24">
        <v>257.74</v>
      </c>
      <c r="C61" s="24">
        <v>41.11</v>
      </c>
      <c r="D61" s="24">
        <v>0</v>
      </c>
      <c r="E61" s="24">
        <v>4189.2700000000004</v>
      </c>
      <c r="F61" s="24">
        <v>7570.1500000000005</v>
      </c>
    </row>
    <row r="62" spans="1:6" ht="14.25" x14ac:dyDescent="0.2">
      <c r="A62" s="14" t="s">
        <v>28</v>
      </c>
      <c r="B62" s="24">
        <v>39764.1</v>
      </c>
      <c r="C62" s="24">
        <v>40113.244999999995</v>
      </c>
      <c r="D62" s="24">
        <v>52006.233</v>
      </c>
      <c r="E62" s="24">
        <v>68379.835999999996</v>
      </c>
      <c r="F62" s="24">
        <v>60360.795000000006</v>
      </c>
    </row>
    <row r="63" spans="1:6" x14ac:dyDescent="0.2">
      <c r="A63" s="14" t="s">
        <v>29</v>
      </c>
      <c r="B63" s="24">
        <v>325142.38799999992</v>
      </c>
      <c r="C63" s="24">
        <v>333822.87299999996</v>
      </c>
      <c r="D63" s="24">
        <v>365398.103</v>
      </c>
      <c r="E63" s="24">
        <v>332030.34400000004</v>
      </c>
      <c r="F63" s="24">
        <v>445193.65599999996</v>
      </c>
    </row>
    <row r="64" spans="1:6" x14ac:dyDescent="0.2">
      <c r="A64" s="14" t="s">
        <v>30</v>
      </c>
      <c r="B64" s="24">
        <v>1280422.9380000001</v>
      </c>
      <c r="C64" s="24">
        <v>1354104.098</v>
      </c>
      <c r="D64" s="24">
        <v>2309819.9249999998</v>
      </c>
      <c r="E64" s="24">
        <v>2293066.057</v>
      </c>
      <c r="F64" s="24">
        <v>2242946.7179999999</v>
      </c>
    </row>
    <row r="65" spans="1:6" x14ac:dyDescent="0.2">
      <c r="A65" s="14"/>
      <c r="B65" s="37"/>
      <c r="C65" s="37"/>
      <c r="D65" s="37"/>
      <c r="E65" s="37"/>
      <c r="F65" s="37"/>
    </row>
    <row r="66" spans="1:6" x14ac:dyDescent="0.2">
      <c r="A66" s="14"/>
      <c r="B66" s="39"/>
      <c r="C66" s="39"/>
      <c r="D66" s="39"/>
      <c r="E66" s="39"/>
      <c r="F66" s="39"/>
    </row>
    <row r="67" spans="1:6" ht="14.25" x14ac:dyDescent="0.2">
      <c r="A67" s="12" t="s">
        <v>35</v>
      </c>
      <c r="B67" s="40">
        <f t="shared" ref="B67:C67" si="27">SUM(B68:B76)</f>
        <v>1121578710.79</v>
      </c>
      <c r="C67" s="40">
        <f t="shared" si="27"/>
        <v>1159806290.2499998</v>
      </c>
      <c r="D67" s="40">
        <f t="shared" ref="D67:E67" si="28">SUM(D68:D76)</f>
        <v>1475571307.3799996</v>
      </c>
      <c r="E67" s="40">
        <f t="shared" si="28"/>
        <v>1356363848.5</v>
      </c>
      <c r="F67" s="40">
        <f t="shared" ref="F67" si="29">SUM(F68:F76)</f>
        <v>1113828852.27</v>
      </c>
    </row>
    <row r="68" spans="1:6" x14ac:dyDescent="0.2">
      <c r="A68" s="14" t="s">
        <v>36</v>
      </c>
      <c r="B68" s="21">
        <v>8354747.7300000014</v>
      </c>
      <c r="C68" s="21">
        <v>6451426.7999999998</v>
      </c>
      <c r="D68" s="21">
        <v>12413760.32</v>
      </c>
      <c r="E68" s="21">
        <v>12166394.560000001</v>
      </c>
      <c r="F68" s="21">
        <v>5170659.8999999994</v>
      </c>
    </row>
    <row r="69" spans="1:6" x14ac:dyDescent="0.2">
      <c r="A69" s="14" t="s">
        <v>37</v>
      </c>
      <c r="B69" s="21">
        <v>3022605.2500000005</v>
      </c>
      <c r="C69" s="21">
        <v>2530896.79</v>
      </c>
      <c r="D69" s="21">
        <v>2699194.96</v>
      </c>
      <c r="E69" s="21">
        <v>2699520.0100000002</v>
      </c>
      <c r="F69" s="21">
        <v>2158533.58</v>
      </c>
    </row>
    <row r="70" spans="1:6" ht="14.25" x14ac:dyDescent="0.2">
      <c r="A70" s="14" t="s">
        <v>38</v>
      </c>
      <c r="B70" s="21">
        <v>1100847844.45</v>
      </c>
      <c r="C70" s="21">
        <v>1142420339.55</v>
      </c>
      <c r="D70" s="21">
        <v>1450096738.1599998</v>
      </c>
      <c r="E70" s="21">
        <v>1329791225.55</v>
      </c>
      <c r="F70" s="21">
        <v>1098014906.3</v>
      </c>
    </row>
    <row r="71" spans="1:6" ht="14.25" x14ac:dyDescent="0.2">
      <c r="A71" s="14" t="s">
        <v>39</v>
      </c>
      <c r="B71" s="21">
        <v>1469192.31</v>
      </c>
      <c r="C71" s="21">
        <v>1701685.03</v>
      </c>
      <c r="D71" s="21">
        <v>2197237.94</v>
      </c>
      <c r="E71" s="21">
        <v>2561947.7999999998</v>
      </c>
      <c r="F71" s="21">
        <v>3256881.7399999993</v>
      </c>
    </row>
    <row r="72" spans="1:6" ht="14.25" x14ac:dyDescent="0.2">
      <c r="A72" s="14" t="s">
        <v>40</v>
      </c>
      <c r="B72" s="21">
        <v>0</v>
      </c>
      <c r="C72" s="21">
        <v>329</v>
      </c>
      <c r="D72" s="21">
        <v>1421.2800000000002</v>
      </c>
      <c r="E72" s="21">
        <v>0</v>
      </c>
      <c r="F72" s="21">
        <v>35.53</v>
      </c>
    </row>
    <row r="73" spans="1:6" ht="14.25" x14ac:dyDescent="0.2">
      <c r="A73" s="14" t="s">
        <v>41</v>
      </c>
      <c r="B73" s="21">
        <v>7459960.5700000003</v>
      </c>
      <c r="C73" s="21">
        <v>6485214.29</v>
      </c>
      <c r="D73" s="21">
        <v>7871228.5800000001</v>
      </c>
      <c r="E73" s="21">
        <v>8914173.9000000004</v>
      </c>
      <c r="F73" s="21">
        <v>5084883.72</v>
      </c>
    </row>
    <row r="74" spans="1:6" ht="14.25" x14ac:dyDescent="0.2">
      <c r="A74" s="14" t="s">
        <v>42</v>
      </c>
      <c r="B74" s="21">
        <v>222591.00000000003</v>
      </c>
      <c r="C74" s="21">
        <v>8176.27</v>
      </c>
      <c r="D74" s="21">
        <v>80395.02</v>
      </c>
      <c r="E74" s="21">
        <v>10037.290000000001</v>
      </c>
      <c r="F74" s="21">
        <v>11138.89</v>
      </c>
    </row>
    <row r="75" spans="1:6" x14ac:dyDescent="0.2">
      <c r="A75" s="14" t="s">
        <v>43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</row>
    <row r="76" spans="1:6" x14ac:dyDescent="0.2">
      <c r="A76" s="14" t="s">
        <v>44</v>
      </c>
      <c r="B76" s="21">
        <v>201769.47999999998</v>
      </c>
      <c r="C76" s="21">
        <v>208222.52000000002</v>
      </c>
      <c r="D76" s="21">
        <v>211331.12000000002</v>
      </c>
      <c r="E76" s="21">
        <v>220549.38999999998</v>
      </c>
      <c r="F76" s="21">
        <v>131812.60999999999</v>
      </c>
    </row>
    <row r="77" spans="1:6" x14ac:dyDescent="0.2">
      <c r="A77" s="14"/>
      <c r="B77" s="37"/>
      <c r="C77" s="37"/>
      <c r="D77" s="37"/>
      <c r="E77" s="37"/>
      <c r="F77" s="37"/>
    </row>
    <row r="78" spans="1:6" ht="14.25" x14ac:dyDescent="0.2">
      <c r="A78" s="12" t="s">
        <v>45</v>
      </c>
      <c r="B78" s="22">
        <f t="shared" ref="B78:C78" si="30">SUM(B79:B87)</f>
        <v>2631927.4880000004</v>
      </c>
      <c r="C78" s="22">
        <f t="shared" si="30"/>
        <v>2719603.324</v>
      </c>
      <c r="D78" s="22">
        <f t="shared" ref="D78:E78" si="31">SUM(D79:D87)</f>
        <v>3465587.7859999994</v>
      </c>
      <c r="E78" s="22">
        <f t="shared" si="31"/>
        <v>3190004.4569999999</v>
      </c>
      <c r="F78" s="22">
        <f t="shared" ref="F78" si="32">SUM(F79:F87)</f>
        <v>2606257.2569999998</v>
      </c>
    </row>
    <row r="79" spans="1:6" x14ac:dyDescent="0.2">
      <c r="A79" s="14" t="s">
        <v>36</v>
      </c>
      <c r="B79" s="24">
        <v>25394.370000000003</v>
      </c>
      <c r="C79" s="24">
        <v>19609.200000000004</v>
      </c>
      <c r="D79" s="24">
        <v>37731.793999999994</v>
      </c>
      <c r="E79" s="24">
        <v>36911.697</v>
      </c>
      <c r="F79" s="24">
        <v>15608.700000000003</v>
      </c>
    </row>
    <row r="80" spans="1:6" x14ac:dyDescent="0.2">
      <c r="A80" s="14" t="s">
        <v>37</v>
      </c>
      <c r="B80" s="24">
        <v>9187.25</v>
      </c>
      <c r="C80" s="24">
        <v>7692.6949999999988</v>
      </c>
      <c r="D80" s="24">
        <v>8204.24</v>
      </c>
      <c r="E80" s="24">
        <v>8201.2279999999992</v>
      </c>
      <c r="F80" s="24">
        <v>6411.63</v>
      </c>
    </row>
    <row r="81" spans="1:6" ht="14.25" x14ac:dyDescent="0.2">
      <c r="A81" s="14" t="s">
        <v>38</v>
      </c>
      <c r="B81" s="24">
        <v>2575416.8030000003</v>
      </c>
      <c r="C81" s="24">
        <v>2672711.5670000003</v>
      </c>
      <c r="D81" s="24">
        <v>3395364.801</v>
      </c>
      <c r="E81" s="24">
        <v>3114050.9170000004</v>
      </c>
      <c r="F81" s="24">
        <v>2560814.2879999997</v>
      </c>
    </row>
    <row r="82" spans="1:6" ht="14.25" x14ac:dyDescent="0.2">
      <c r="A82" s="14" t="s">
        <v>39</v>
      </c>
      <c r="B82" s="24">
        <v>3425.502</v>
      </c>
      <c r="C82" s="24">
        <v>3890.5299999999997</v>
      </c>
      <c r="D82" s="24">
        <v>5145.6210000000001</v>
      </c>
      <c r="E82" s="24">
        <v>9372.2720000000008</v>
      </c>
      <c r="F82" s="24">
        <v>11277.503999999999</v>
      </c>
    </row>
    <row r="83" spans="1:6" ht="14.25" x14ac:dyDescent="0.2">
      <c r="A83" s="14" t="s">
        <v>40</v>
      </c>
      <c r="B83" s="24">
        <v>0</v>
      </c>
      <c r="C83" s="24">
        <v>1</v>
      </c>
      <c r="D83" s="24">
        <v>4.32</v>
      </c>
      <c r="E83" s="24">
        <v>0</v>
      </c>
      <c r="F83" s="24">
        <v>0.108</v>
      </c>
    </row>
    <row r="84" spans="1:6" ht="14.25" x14ac:dyDescent="0.2">
      <c r="A84" s="14" t="s">
        <v>41</v>
      </c>
      <c r="B84" s="24">
        <v>17470.636999999999</v>
      </c>
      <c r="C84" s="24">
        <v>15163.456</v>
      </c>
      <c r="D84" s="24">
        <v>18387.241000000005</v>
      </c>
      <c r="E84" s="24">
        <v>20876.135000000002</v>
      </c>
      <c r="F84" s="24">
        <v>11785.738999999998</v>
      </c>
    </row>
    <row r="85" spans="1:6" ht="14.25" x14ac:dyDescent="0.2">
      <c r="A85" s="14" t="s">
        <v>42</v>
      </c>
      <c r="B85" s="38">
        <v>512.88400000000001</v>
      </c>
      <c r="C85" s="38">
        <v>19.240000000000002</v>
      </c>
      <c r="D85" s="38">
        <v>205.101</v>
      </c>
      <c r="E85" s="38">
        <v>23.780999999999999</v>
      </c>
      <c r="F85" s="38">
        <v>26.664000000000001</v>
      </c>
    </row>
    <row r="86" spans="1:6" x14ac:dyDescent="0.2">
      <c r="A86" s="14" t="s">
        <v>43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</row>
    <row r="87" spans="1:6" x14ac:dyDescent="0.2">
      <c r="A87" s="14" t="s">
        <v>44</v>
      </c>
      <c r="B87" s="24">
        <v>520.04199999999992</v>
      </c>
      <c r="C87" s="24">
        <v>515.63599999999997</v>
      </c>
      <c r="D87" s="24">
        <v>544.66800000000001</v>
      </c>
      <c r="E87" s="24">
        <v>568.42700000000002</v>
      </c>
      <c r="F87" s="24">
        <v>332.62399999999997</v>
      </c>
    </row>
    <row r="88" spans="1:6" x14ac:dyDescent="0.2">
      <c r="A88" s="14"/>
      <c r="B88" s="38"/>
      <c r="C88" s="38"/>
      <c r="D88" s="38"/>
      <c r="E88" s="38"/>
      <c r="F88" s="38"/>
    </row>
    <row r="89" spans="1:6" x14ac:dyDescent="0.2">
      <c r="A89" s="14"/>
      <c r="B89" s="39"/>
      <c r="C89" s="39"/>
      <c r="D89" s="39"/>
      <c r="E89" s="39"/>
      <c r="F89" s="39"/>
    </row>
    <row r="90" spans="1:6" ht="14.25" x14ac:dyDescent="0.2">
      <c r="A90" s="12" t="s">
        <v>78</v>
      </c>
      <c r="B90" s="36">
        <f t="shared" ref="B90:C90" si="33">SUM(B91:B93)</f>
        <v>791265560.71000004</v>
      </c>
      <c r="C90" s="36">
        <f t="shared" si="33"/>
        <v>986089809.17999995</v>
      </c>
      <c r="D90" s="36">
        <f t="shared" ref="D90:E90" si="34">SUM(D91:D93)</f>
        <v>874594189.74000001</v>
      </c>
      <c r="E90" s="36">
        <f t="shared" si="34"/>
        <v>1108931357.1900001</v>
      </c>
      <c r="F90" s="36">
        <f t="shared" ref="F90" si="35">SUM(F91:F93)</f>
        <v>1055926283.73</v>
      </c>
    </row>
    <row r="91" spans="1:6" ht="14.25" x14ac:dyDescent="0.2">
      <c r="A91" s="14" t="s">
        <v>46</v>
      </c>
      <c r="B91" s="21">
        <v>590558168.95000005</v>
      </c>
      <c r="C91" s="21">
        <v>607278489.27999997</v>
      </c>
      <c r="D91" s="21">
        <v>579337114.27999997</v>
      </c>
      <c r="E91" s="21">
        <v>733068616.53999996</v>
      </c>
      <c r="F91" s="21">
        <v>697249084.50999999</v>
      </c>
    </row>
    <row r="92" spans="1:6" x14ac:dyDescent="0.2">
      <c r="A92" s="14" t="s">
        <v>76</v>
      </c>
      <c r="B92" s="21">
        <v>200654367.40000001</v>
      </c>
      <c r="C92" s="21">
        <v>378785009.22999996</v>
      </c>
      <c r="D92" s="21">
        <v>295246212.88999999</v>
      </c>
      <c r="E92" s="21">
        <v>375854264.80000007</v>
      </c>
      <c r="F92" s="21">
        <v>358669843.19</v>
      </c>
    </row>
    <row r="93" spans="1:6" x14ac:dyDescent="0.2">
      <c r="A93" s="14" t="s">
        <v>47</v>
      </c>
      <c r="B93" s="21">
        <v>53024.360000000008</v>
      </c>
      <c r="C93" s="21">
        <v>26310.670000000002</v>
      </c>
      <c r="D93" s="21">
        <v>10862.570000000002</v>
      </c>
      <c r="E93" s="21">
        <v>8475.8499999999985</v>
      </c>
      <c r="F93" s="21">
        <v>7356.03</v>
      </c>
    </row>
    <row r="94" spans="1:6" x14ac:dyDescent="0.2">
      <c r="A94" s="14"/>
      <c r="B94" s="37"/>
      <c r="C94" s="37"/>
      <c r="D94" s="37"/>
      <c r="E94" s="37"/>
      <c r="F94" s="37"/>
    </row>
    <row r="95" spans="1:6" ht="14.25" x14ac:dyDescent="0.2">
      <c r="A95" s="12" t="s">
        <v>48</v>
      </c>
      <c r="B95" s="19">
        <f t="shared" ref="B95:C95" si="36">SUM(B96:B98)</f>
        <v>297074564.65800005</v>
      </c>
      <c r="C95" s="19">
        <f t="shared" si="36"/>
        <v>294648501.53299999</v>
      </c>
      <c r="D95" s="19">
        <f t="shared" ref="D95:E95" si="37">SUM(D96:D98)</f>
        <v>247130628.676</v>
      </c>
      <c r="E95" s="19">
        <f t="shared" si="37"/>
        <v>295367804.11399996</v>
      </c>
      <c r="F95" s="19">
        <f t="shared" ref="F95" si="38">SUM(F96:F98)</f>
        <v>282328733.41499996</v>
      </c>
    </row>
    <row r="96" spans="1:6" ht="14.25" x14ac:dyDescent="0.2">
      <c r="A96" s="14" t="s">
        <v>49</v>
      </c>
      <c r="B96" s="41">
        <v>101974134.14400001</v>
      </c>
      <c r="C96" s="41">
        <v>105124443.605</v>
      </c>
      <c r="D96" s="41">
        <v>99801392.492999986</v>
      </c>
      <c r="E96" s="41">
        <v>107398292.332</v>
      </c>
      <c r="F96" s="41">
        <v>102957111.67299999</v>
      </c>
    </row>
    <row r="97" spans="1:6" x14ac:dyDescent="0.2">
      <c r="A97" s="14" t="s">
        <v>77</v>
      </c>
      <c r="B97" s="42">
        <v>194835308.72400001</v>
      </c>
      <c r="C97" s="42">
        <v>189392504.618</v>
      </c>
      <c r="D97" s="42">
        <v>147274923.373</v>
      </c>
      <c r="E97" s="42">
        <v>187927132.45199999</v>
      </c>
      <c r="F97" s="42">
        <v>179334841.67199999</v>
      </c>
    </row>
    <row r="98" spans="1:6" ht="14.25" x14ac:dyDescent="0.2">
      <c r="A98" s="14" t="s">
        <v>50</v>
      </c>
      <c r="B98" s="43">
        <v>265121.78999999998</v>
      </c>
      <c r="C98" s="43">
        <v>131553.31000000003</v>
      </c>
      <c r="D98" s="43">
        <v>54312.81</v>
      </c>
      <c r="E98" s="43">
        <v>42379.33</v>
      </c>
      <c r="F98" s="43">
        <v>36780.07</v>
      </c>
    </row>
    <row r="99" spans="1:6" x14ac:dyDescent="0.2">
      <c r="A99" s="14"/>
      <c r="B99" s="37"/>
      <c r="C99" s="37"/>
      <c r="D99" s="37"/>
      <c r="E99" s="37"/>
      <c r="F99" s="37"/>
    </row>
    <row r="100" spans="1:6" x14ac:dyDescent="0.2">
      <c r="A100" s="14"/>
      <c r="B100" s="39"/>
      <c r="C100" s="39"/>
      <c r="D100" s="39"/>
      <c r="E100" s="39"/>
      <c r="F100" s="39"/>
    </row>
    <row r="101" spans="1:6" ht="14.25" x14ac:dyDescent="0.2">
      <c r="A101" s="12" t="s">
        <v>51</v>
      </c>
      <c r="B101" s="40">
        <f t="shared" ref="B101:E101" si="39">SUM(B102:B105)</f>
        <v>486800813.81999993</v>
      </c>
      <c r="C101" s="40">
        <f t="shared" si="39"/>
        <v>435653035.55000001</v>
      </c>
      <c r="D101" s="40">
        <f t="shared" si="39"/>
        <v>282134569.81</v>
      </c>
      <c r="E101" s="40">
        <f t="shared" si="39"/>
        <v>327600234.98000002</v>
      </c>
      <c r="F101" s="40">
        <f t="shared" ref="F101" si="40">SUM(F102:F105)</f>
        <v>257103845.43999994</v>
      </c>
    </row>
    <row r="102" spans="1:6" ht="14.25" x14ac:dyDescent="0.2">
      <c r="A102" s="14" t="s">
        <v>52</v>
      </c>
      <c r="B102" s="21">
        <v>478580516.11999995</v>
      </c>
      <c r="C102" s="21">
        <v>427119232.05000001</v>
      </c>
      <c r="D102" s="21">
        <v>276912690.39999998</v>
      </c>
      <c r="E102" s="21">
        <v>321201621.50999999</v>
      </c>
      <c r="F102" s="21">
        <v>249829630.06999993</v>
      </c>
    </row>
    <row r="103" spans="1:6" ht="14.25" x14ac:dyDescent="0.2">
      <c r="A103" s="14" t="s">
        <v>53</v>
      </c>
      <c r="B103" s="21">
        <v>8220297.7000000002</v>
      </c>
      <c r="C103" s="21">
        <v>8533803.5</v>
      </c>
      <c r="D103" s="21">
        <v>5221879.41</v>
      </c>
      <c r="E103" s="21">
        <v>6398613.4700000007</v>
      </c>
      <c r="F103" s="21">
        <v>7243949.1300000008</v>
      </c>
    </row>
    <row r="104" spans="1:6" ht="14.25" x14ac:dyDescent="0.2">
      <c r="A104" s="14" t="s">
        <v>94</v>
      </c>
      <c r="B104" s="37">
        <v>0</v>
      </c>
      <c r="C104" s="37">
        <v>0</v>
      </c>
      <c r="D104" s="37">
        <v>0</v>
      </c>
      <c r="E104" s="37">
        <v>0</v>
      </c>
      <c r="F104" s="37">
        <v>800</v>
      </c>
    </row>
    <row r="105" spans="1:6" ht="14.25" x14ac:dyDescent="0.2">
      <c r="A105" s="14" t="s">
        <v>90</v>
      </c>
      <c r="B105" s="37">
        <v>0</v>
      </c>
      <c r="C105" s="37">
        <v>0</v>
      </c>
      <c r="D105" s="37">
        <v>0</v>
      </c>
      <c r="E105" s="37">
        <v>0</v>
      </c>
      <c r="F105" s="37">
        <v>29466.240000000002</v>
      </c>
    </row>
    <row r="106" spans="1:6" x14ac:dyDescent="0.2">
      <c r="A106" s="14"/>
      <c r="B106" s="37"/>
      <c r="C106" s="37"/>
      <c r="D106" s="37"/>
      <c r="E106" s="37"/>
      <c r="F106" s="37"/>
    </row>
    <row r="107" spans="1:6" ht="14.25" x14ac:dyDescent="0.2">
      <c r="A107" s="12" t="s">
        <v>54</v>
      </c>
      <c r="B107" s="22">
        <f t="shared" ref="B107:E107" si="41">SUM(B108:B111)</f>
        <v>103287</v>
      </c>
      <c r="C107" s="22">
        <f t="shared" si="41"/>
        <v>89284</v>
      </c>
      <c r="D107" s="22">
        <f t="shared" si="41"/>
        <v>51079</v>
      </c>
      <c r="E107" s="22">
        <f t="shared" si="41"/>
        <v>52632</v>
      </c>
      <c r="F107" s="22">
        <f t="shared" ref="F107" si="42">SUM(F108:F111)</f>
        <v>41356</v>
      </c>
    </row>
    <row r="108" spans="1:6" ht="14.25" x14ac:dyDescent="0.2">
      <c r="A108" s="14" t="s">
        <v>52</v>
      </c>
      <c r="B108" s="24">
        <v>85932</v>
      </c>
      <c r="C108" s="24">
        <v>71920</v>
      </c>
      <c r="D108" s="24">
        <v>40356</v>
      </c>
      <c r="E108" s="24">
        <v>41148</v>
      </c>
      <c r="F108" s="24">
        <v>29014</v>
      </c>
    </row>
    <row r="109" spans="1:6" ht="14.25" x14ac:dyDescent="0.2">
      <c r="A109" s="14" t="s">
        <v>53</v>
      </c>
      <c r="B109" s="24">
        <v>17355</v>
      </c>
      <c r="C109" s="24">
        <v>17364</v>
      </c>
      <c r="D109" s="24">
        <v>10723</v>
      </c>
      <c r="E109" s="24">
        <v>11484</v>
      </c>
      <c r="F109" s="24">
        <v>12326</v>
      </c>
    </row>
    <row r="110" spans="1:6" ht="14.25" x14ac:dyDescent="0.2">
      <c r="A110" s="14" t="s">
        <v>94</v>
      </c>
      <c r="B110" s="24">
        <v>0</v>
      </c>
      <c r="C110" s="24">
        <v>0</v>
      </c>
      <c r="D110" s="24">
        <v>0</v>
      </c>
      <c r="E110" s="24">
        <v>0</v>
      </c>
      <c r="F110" s="24">
        <v>2</v>
      </c>
    </row>
    <row r="111" spans="1:6" ht="14.25" x14ac:dyDescent="0.2">
      <c r="A111" s="14" t="s">
        <v>90</v>
      </c>
      <c r="B111" s="24">
        <v>0</v>
      </c>
      <c r="C111" s="24">
        <v>0</v>
      </c>
      <c r="D111" s="24">
        <v>0</v>
      </c>
      <c r="E111" s="24">
        <v>0</v>
      </c>
      <c r="F111" s="24">
        <v>14</v>
      </c>
    </row>
    <row r="112" spans="1:6" x14ac:dyDescent="0.2">
      <c r="A112" s="14"/>
      <c r="B112" s="24"/>
      <c r="C112" s="24"/>
      <c r="D112" s="24"/>
      <c r="E112" s="24"/>
      <c r="F112" s="24"/>
    </row>
    <row r="113" spans="1:6" x14ac:dyDescent="0.2">
      <c r="A113" s="14"/>
      <c r="B113" s="24"/>
      <c r="C113" s="24"/>
      <c r="D113" s="24"/>
      <c r="E113" s="24"/>
      <c r="F113" s="24"/>
    </row>
    <row r="114" spans="1:6" ht="14.25" x14ac:dyDescent="0.2">
      <c r="A114" s="12" t="s">
        <v>55</v>
      </c>
      <c r="B114" s="44">
        <v>5467820.0700000003</v>
      </c>
      <c r="C114" s="44">
        <v>5092061.7300000004</v>
      </c>
      <c r="D114" s="44">
        <v>974500.8899999999</v>
      </c>
      <c r="E114" s="44">
        <v>753016.96</v>
      </c>
      <c r="F114" s="44">
        <v>1326748.8999999999</v>
      </c>
    </row>
    <row r="115" spans="1:6" x14ac:dyDescent="0.2">
      <c r="A115" s="12"/>
      <c r="B115" s="44"/>
      <c r="C115" s="44"/>
      <c r="D115" s="44"/>
      <c r="E115" s="44"/>
      <c r="F115" s="44"/>
    </row>
    <row r="116" spans="1:6" x14ac:dyDescent="0.2">
      <c r="A116" s="12"/>
      <c r="B116" s="44"/>
      <c r="C116" s="44"/>
      <c r="D116" s="44"/>
      <c r="E116" s="44"/>
      <c r="F116" s="44"/>
    </row>
    <row r="117" spans="1:6" x14ac:dyDescent="0.2">
      <c r="A117" s="12" t="s">
        <v>74</v>
      </c>
      <c r="B117" s="45">
        <v>1.6</v>
      </c>
      <c r="C117" s="45">
        <v>1.74</v>
      </c>
      <c r="D117" s="45">
        <v>1.95</v>
      </c>
      <c r="E117" s="45">
        <v>1.74</v>
      </c>
      <c r="F117" s="45">
        <v>1.72</v>
      </c>
    </row>
    <row r="118" spans="1:6" x14ac:dyDescent="0.2">
      <c r="A118" s="28"/>
      <c r="B118" s="29"/>
      <c r="C118" s="29"/>
      <c r="D118" s="29"/>
      <c r="E118" s="29"/>
      <c r="F118" s="29"/>
    </row>
    <row r="120" spans="1:6" ht="14.25" x14ac:dyDescent="0.2">
      <c r="A120" s="30" t="s">
        <v>56</v>
      </c>
    </row>
    <row r="121" spans="1:6" ht="14.25" x14ac:dyDescent="0.2">
      <c r="A121" s="30" t="s">
        <v>75</v>
      </c>
    </row>
    <row r="122" spans="1:6" ht="14.25" x14ac:dyDescent="0.2">
      <c r="A122" s="30" t="s">
        <v>58</v>
      </c>
    </row>
    <row r="123" spans="1:6" ht="14.25" x14ac:dyDescent="0.2">
      <c r="A123" s="30" t="s">
        <v>59</v>
      </c>
    </row>
    <row r="124" spans="1:6" ht="14.25" x14ac:dyDescent="0.2">
      <c r="A124" s="30" t="s">
        <v>60</v>
      </c>
    </row>
    <row r="125" spans="1:6" ht="14.25" x14ac:dyDescent="0.2">
      <c r="A125" s="30" t="s">
        <v>61</v>
      </c>
    </row>
    <row r="126" spans="1:6" ht="14.25" x14ac:dyDescent="0.2">
      <c r="A126" s="30" t="s">
        <v>62</v>
      </c>
    </row>
    <row r="127" spans="1:6" ht="14.25" x14ac:dyDescent="0.2">
      <c r="A127" s="30" t="s">
        <v>63</v>
      </c>
    </row>
    <row r="128" spans="1:6" ht="14.25" x14ac:dyDescent="0.2">
      <c r="A128" s="30" t="s">
        <v>64</v>
      </c>
    </row>
    <row r="129" spans="1:1" ht="14.25" x14ac:dyDescent="0.2">
      <c r="A129" s="30" t="s">
        <v>65</v>
      </c>
    </row>
    <row r="130" spans="1:1" ht="14.25" x14ac:dyDescent="0.2">
      <c r="A130" s="30" t="s">
        <v>66</v>
      </c>
    </row>
    <row r="131" spans="1:1" ht="14.25" x14ac:dyDescent="0.2">
      <c r="A131" s="30" t="s">
        <v>67</v>
      </c>
    </row>
    <row r="132" spans="1:1" ht="14.25" x14ac:dyDescent="0.2">
      <c r="A132" s="30" t="s">
        <v>68</v>
      </c>
    </row>
    <row r="133" spans="1:1" ht="14.25" x14ac:dyDescent="0.2">
      <c r="A133" s="30" t="s">
        <v>69</v>
      </c>
    </row>
    <row r="134" spans="1:1" ht="14.25" x14ac:dyDescent="0.2">
      <c r="A134" s="30" t="s">
        <v>70</v>
      </c>
    </row>
    <row r="135" spans="1:1" ht="14.25" x14ac:dyDescent="0.2">
      <c r="A135" s="30" t="s">
        <v>71</v>
      </c>
    </row>
    <row r="136" spans="1:1" ht="14.25" x14ac:dyDescent="0.2">
      <c r="A136" s="30" t="s">
        <v>91</v>
      </c>
    </row>
    <row r="137" spans="1:1" ht="14.25" x14ac:dyDescent="0.2">
      <c r="A137" s="30" t="s">
        <v>95</v>
      </c>
    </row>
    <row r="138" spans="1:1" x14ac:dyDescent="0.2">
      <c r="A138" s="31"/>
    </row>
    <row r="139" spans="1:1" x14ac:dyDescent="0.2">
      <c r="A139" s="32" t="s">
        <v>72</v>
      </c>
    </row>
    <row r="141" spans="1:1" x14ac:dyDescent="0.2">
      <c r="A141" s="4"/>
    </row>
    <row r="142" spans="1:1" x14ac:dyDescent="0.2">
      <c r="A142" s="33"/>
    </row>
    <row r="143" spans="1:1" x14ac:dyDescent="0.2">
      <c r="A143" s="33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  <row r="150" spans="1:1" ht="14.25" x14ac:dyDescent="0.2">
      <c r="A150" s="30"/>
    </row>
    <row r="151" spans="1:1" ht="14.25" x14ac:dyDescent="0.2">
      <c r="A151" s="30"/>
    </row>
    <row r="152" spans="1:1" ht="14.25" x14ac:dyDescent="0.2">
      <c r="A152" s="30"/>
    </row>
    <row r="153" spans="1:1" ht="14.25" x14ac:dyDescent="0.2">
      <c r="A153" s="30"/>
    </row>
    <row r="154" spans="1:1" ht="14.25" x14ac:dyDescent="0.2">
      <c r="A154" s="30"/>
    </row>
    <row r="155" spans="1:1" ht="14.25" x14ac:dyDescent="0.2">
      <c r="A155" s="30"/>
    </row>
    <row r="156" spans="1:1" ht="14.25" x14ac:dyDescent="0.2">
      <c r="A156" s="30"/>
    </row>
  </sheetData>
  <mergeCells count="2">
    <mergeCell ref="A1:F1"/>
    <mergeCell ref="A2:F2"/>
  </mergeCells>
  <pageMargins left="0.55118110236220474" right="0" top="0.19685039370078741" bottom="3.937007874015748E-2" header="0.23622047244094491" footer="0.23622047244094491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M1"/>
    </sheetView>
  </sheetViews>
  <sheetFormatPr defaultRowHeight="12.75" x14ac:dyDescent="0.2"/>
  <cols>
    <col min="1" max="1" width="76" style="34" customWidth="1"/>
    <col min="2" max="9" width="12.5703125" style="4" customWidth="1"/>
    <col min="10" max="13" width="11.28515625" style="4" bestFit="1" customWidth="1"/>
    <col min="14" max="134" width="9.140625" style="4"/>
    <col min="135" max="135" width="69.42578125" style="4" customWidth="1"/>
    <col min="136" max="145" width="12.5703125" style="4" customWidth="1"/>
    <col min="146" max="390" width="9.140625" style="4"/>
    <col min="391" max="391" width="69.42578125" style="4" customWidth="1"/>
    <col min="392" max="401" width="12.5703125" style="4" customWidth="1"/>
    <col min="402" max="646" width="9.140625" style="4"/>
    <col min="647" max="647" width="69.42578125" style="4" customWidth="1"/>
    <col min="648" max="657" width="12.5703125" style="4" customWidth="1"/>
    <col min="658" max="902" width="9.140625" style="4"/>
    <col min="903" max="903" width="69.42578125" style="4" customWidth="1"/>
    <col min="904" max="913" width="12.5703125" style="4" customWidth="1"/>
    <col min="914" max="1158" width="9.140625" style="4"/>
    <col min="1159" max="1159" width="69.42578125" style="4" customWidth="1"/>
    <col min="1160" max="1169" width="12.5703125" style="4" customWidth="1"/>
    <col min="1170" max="1414" width="9.140625" style="4"/>
    <col min="1415" max="1415" width="69.42578125" style="4" customWidth="1"/>
    <col min="1416" max="1425" width="12.5703125" style="4" customWidth="1"/>
    <col min="1426" max="1670" width="9.140625" style="4"/>
    <col min="1671" max="1671" width="69.42578125" style="4" customWidth="1"/>
    <col min="1672" max="1681" width="12.5703125" style="4" customWidth="1"/>
    <col min="1682" max="1926" width="9.140625" style="4"/>
    <col min="1927" max="1927" width="69.42578125" style="4" customWidth="1"/>
    <col min="1928" max="1937" width="12.5703125" style="4" customWidth="1"/>
    <col min="1938" max="2182" width="9.140625" style="4"/>
    <col min="2183" max="2183" width="69.42578125" style="4" customWidth="1"/>
    <col min="2184" max="2193" width="12.5703125" style="4" customWidth="1"/>
    <col min="2194" max="2438" width="9.140625" style="4"/>
    <col min="2439" max="2439" width="69.42578125" style="4" customWidth="1"/>
    <col min="2440" max="2449" width="12.5703125" style="4" customWidth="1"/>
    <col min="2450" max="2694" width="9.140625" style="4"/>
    <col min="2695" max="2695" width="69.42578125" style="4" customWidth="1"/>
    <col min="2696" max="2705" width="12.5703125" style="4" customWidth="1"/>
    <col min="2706" max="2950" width="9.140625" style="4"/>
    <col min="2951" max="2951" width="69.42578125" style="4" customWidth="1"/>
    <col min="2952" max="2961" width="12.5703125" style="4" customWidth="1"/>
    <col min="2962" max="3206" width="9.140625" style="4"/>
    <col min="3207" max="3207" width="69.42578125" style="4" customWidth="1"/>
    <col min="3208" max="3217" width="12.5703125" style="4" customWidth="1"/>
    <col min="3218" max="3462" width="9.140625" style="4"/>
    <col min="3463" max="3463" width="69.42578125" style="4" customWidth="1"/>
    <col min="3464" max="3473" width="12.5703125" style="4" customWidth="1"/>
    <col min="3474" max="3718" width="9.140625" style="4"/>
    <col min="3719" max="3719" width="69.42578125" style="4" customWidth="1"/>
    <col min="3720" max="3729" width="12.5703125" style="4" customWidth="1"/>
    <col min="3730" max="3974" width="9.140625" style="4"/>
    <col min="3975" max="3975" width="69.42578125" style="4" customWidth="1"/>
    <col min="3976" max="3985" width="12.5703125" style="4" customWidth="1"/>
    <col min="3986" max="4230" width="9.140625" style="4"/>
    <col min="4231" max="4231" width="69.42578125" style="4" customWidth="1"/>
    <col min="4232" max="4241" width="12.5703125" style="4" customWidth="1"/>
    <col min="4242" max="4486" width="9.140625" style="4"/>
    <col min="4487" max="4487" width="69.42578125" style="4" customWidth="1"/>
    <col min="4488" max="4497" width="12.5703125" style="4" customWidth="1"/>
    <col min="4498" max="4742" width="9.140625" style="4"/>
    <col min="4743" max="4743" width="69.42578125" style="4" customWidth="1"/>
    <col min="4744" max="4753" width="12.5703125" style="4" customWidth="1"/>
    <col min="4754" max="4998" width="9.140625" style="4"/>
    <col min="4999" max="4999" width="69.42578125" style="4" customWidth="1"/>
    <col min="5000" max="5009" width="12.5703125" style="4" customWidth="1"/>
    <col min="5010" max="5254" width="9.140625" style="4"/>
    <col min="5255" max="5255" width="69.42578125" style="4" customWidth="1"/>
    <col min="5256" max="5265" width="12.5703125" style="4" customWidth="1"/>
    <col min="5266" max="5510" width="9.140625" style="4"/>
    <col min="5511" max="5511" width="69.42578125" style="4" customWidth="1"/>
    <col min="5512" max="5521" width="12.5703125" style="4" customWidth="1"/>
    <col min="5522" max="5766" width="9.140625" style="4"/>
    <col min="5767" max="5767" width="69.42578125" style="4" customWidth="1"/>
    <col min="5768" max="5777" width="12.5703125" style="4" customWidth="1"/>
    <col min="5778" max="6022" width="9.140625" style="4"/>
    <col min="6023" max="6023" width="69.42578125" style="4" customWidth="1"/>
    <col min="6024" max="6033" width="12.5703125" style="4" customWidth="1"/>
    <col min="6034" max="6278" width="9.140625" style="4"/>
    <col min="6279" max="6279" width="69.42578125" style="4" customWidth="1"/>
    <col min="6280" max="6289" width="12.5703125" style="4" customWidth="1"/>
    <col min="6290" max="6534" width="9.140625" style="4"/>
    <col min="6535" max="6535" width="69.42578125" style="4" customWidth="1"/>
    <col min="6536" max="6545" width="12.5703125" style="4" customWidth="1"/>
    <col min="6546" max="6790" width="9.140625" style="4"/>
    <col min="6791" max="6791" width="69.42578125" style="4" customWidth="1"/>
    <col min="6792" max="6801" width="12.5703125" style="4" customWidth="1"/>
    <col min="6802" max="7046" width="9.140625" style="4"/>
    <col min="7047" max="7047" width="69.42578125" style="4" customWidth="1"/>
    <col min="7048" max="7057" width="12.5703125" style="4" customWidth="1"/>
    <col min="7058" max="7302" width="9.140625" style="4"/>
    <col min="7303" max="7303" width="69.42578125" style="4" customWidth="1"/>
    <col min="7304" max="7313" width="12.5703125" style="4" customWidth="1"/>
    <col min="7314" max="7558" width="9.140625" style="4"/>
    <col min="7559" max="7559" width="69.42578125" style="4" customWidth="1"/>
    <col min="7560" max="7569" width="12.5703125" style="4" customWidth="1"/>
    <col min="7570" max="7814" width="9.140625" style="4"/>
    <col min="7815" max="7815" width="69.42578125" style="4" customWidth="1"/>
    <col min="7816" max="7825" width="12.5703125" style="4" customWidth="1"/>
    <col min="7826" max="8070" width="9.140625" style="4"/>
    <col min="8071" max="8071" width="69.42578125" style="4" customWidth="1"/>
    <col min="8072" max="8081" width="12.5703125" style="4" customWidth="1"/>
    <col min="8082" max="8326" width="9.140625" style="4"/>
    <col min="8327" max="8327" width="69.42578125" style="4" customWidth="1"/>
    <col min="8328" max="8337" width="12.5703125" style="4" customWidth="1"/>
    <col min="8338" max="8582" width="9.140625" style="4"/>
    <col min="8583" max="8583" width="69.42578125" style="4" customWidth="1"/>
    <col min="8584" max="8593" width="12.5703125" style="4" customWidth="1"/>
    <col min="8594" max="8838" width="9.140625" style="4"/>
    <col min="8839" max="8839" width="69.42578125" style="4" customWidth="1"/>
    <col min="8840" max="8849" width="12.5703125" style="4" customWidth="1"/>
    <col min="8850" max="9094" width="9.140625" style="4"/>
    <col min="9095" max="9095" width="69.42578125" style="4" customWidth="1"/>
    <col min="9096" max="9105" width="12.5703125" style="4" customWidth="1"/>
    <col min="9106" max="9350" width="9.140625" style="4"/>
    <col min="9351" max="9351" width="69.42578125" style="4" customWidth="1"/>
    <col min="9352" max="9361" width="12.5703125" style="4" customWidth="1"/>
    <col min="9362" max="9606" width="9.140625" style="4"/>
    <col min="9607" max="9607" width="69.42578125" style="4" customWidth="1"/>
    <col min="9608" max="9617" width="12.5703125" style="4" customWidth="1"/>
    <col min="9618" max="9862" width="9.140625" style="4"/>
    <col min="9863" max="9863" width="69.42578125" style="4" customWidth="1"/>
    <col min="9864" max="9873" width="12.5703125" style="4" customWidth="1"/>
    <col min="9874" max="10118" width="9.140625" style="4"/>
    <col min="10119" max="10119" width="69.42578125" style="4" customWidth="1"/>
    <col min="10120" max="10129" width="12.5703125" style="4" customWidth="1"/>
    <col min="10130" max="10374" width="9.140625" style="4"/>
    <col min="10375" max="10375" width="69.42578125" style="4" customWidth="1"/>
    <col min="10376" max="10385" width="12.5703125" style="4" customWidth="1"/>
    <col min="10386" max="10630" width="9.140625" style="4"/>
    <col min="10631" max="10631" width="69.42578125" style="4" customWidth="1"/>
    <col min="10632" max="10641" width="12.5703125" style="4" customWidth="1"/>
    <col min="10642" max="10886" width="9.140625" style="4"/>
    <col min="10887" max="10887" width="69.42578125" style="4" customWidth="1"/>
    <col min="10888" max="10897" width="12.5703125" style="4" customWidth="1"/>
    <col min="10898" max="11142" width="9.140625" style="4"/>
    <col min="11143" max="11143" width="69.42578125" style="4" customWidth="1"/>
    <col min="11144" max="11153" width="12.5703125" style="4" customWidth="1"/>
    <col min="11154" max="11398" width="9.140625" style="4"/>
    <col min="11399" max="11399" width="69.42578125" style="4" customWidth="1"/>
    <col min="11400" max="11409" width="12.5703125" style="4" customWidth="1"/>
    <col min="11410" max="11654" width="9.140625" style="4"/>
    <col min="11655" max="11655" width="69.42578125" style="4" customWidth="1"/>
    <col min="11656" max="11665" width="12.5703125" style="4" customWidth="1"/>
    <col min="11666" max="11910" width="9.140625" style="4"/>
    <col min="11911" max="11911" width="69.42578125" style="4" customWidth="1"/>
    <col min="11912" max="11921" width="12.5703125" style="4" customWidth="1"/>
    <col min="11922" max="12166" width="9.140625" style="4"/>
    <col min="12167" max="12167" width="69.42578125" style="4" customWidth="1"/>
    <col min="12168" max="12177" width="12.5703125" style="4" customWidth="1"/>
    <col min="12178" max="12422" width="9.140625" style="4"/>
    <col min="12423" max="12423" width="69.42578125" style="4" customWidth="1"/>
    <col min="12424" max="12433" width="12.5703125" style="4" customWidth="1"/>
    <col min="12434" max="12678" width="9.140625" style="4"/>
    <col min="12679" max="12679" width="69.42578125" style="4" customWidth="1"/>
    <col min="12680" max="12689" width="12.5703125" style="4" customWidth="1"/>
    <col min="12690" max="12934" width="9.140625" style="4"/>
    <col min="12935" max="12935" width="69.42578125" style="4" customWidth="1"/>
    <col min="12936" max="12945" width="12.5703125" style="4" customWidth="1"/>
    <col min="12946" max="13190" width="9.140625" style="4"/>
    <col min="13191" max="13191" width="69.42578125" style="4" customWidth="1"/>
    <col min="13192" max="13201" width="12.5703125" style="4" customWidth="1"/>
    <col min="13202" max="13446" width="9.140625" style="4"/>
    <col min="13447" max="13447" width="69.42578125" style="4" customWidth="1"/>
    <col min="13448" max="13457" width="12.5703125" style="4" customWidth="1"/>
    <col min="13458" max="13702" width="9.140625" style="4"/>
    <col min="13703" max="13703" width="69.42578125" style="4" customWidth="1"/>
    <col min="13704" max="13713" width="12.5703125" style="4" customWidth="1"/>
    <col min="13714" max="13958" width="9.140625" style="4"/>
    <col min="13959" max="13959" width="69.42578125" style="4" customWidth="1"/>
    <col min="13960" max="13969" width="12.5703125" style="4" customWidth="1"/>
    <col min="13970" max="14214" width="9.140625" style="4"/>
    <col min="14215" max="14215" width="69.42578125" style="4" customWidth="1"/>
    <col min="14216" max="14225" width="12.5703125" style="4" customWidth="1"/>
    <col min="14226" max="14470" width="9.140625" style="4"/>
    <col min="14471" max="14471" width="69.42578125" style="4" customWidth="1"/>
    <col min="14472" max="14481" width="12.5703125" style="4" customWidth="1"/>
    <col min="14482" max="14726" width="9.140625" style="4"/>
    <col min="14727" max="14727" width="69.42578125" style="4" customWidth="1"/>
    <col min="14728" max="14737" width="12.5703125" style="4" customWidth="1"/>
    <col min="14738" max="14982" width="9.140625" style="4"/>
    <col min="14983" max="14983" width="69.42578125" style="4" customWidth="1"/>
    <col min="14984" max="14993" width="12.5703125" style="4" customWidth="1"/>
    <col min="14994" max="15238" width="9.140625" style="4"/>
    <col min="15239" max="15239" width="69.42578125" style="4" customWidth="1"/>
    <col min="15240" max="15249" width="12.5703125" style="4" customWidth="1"/>
    <col min="15250" max="15494" width="9.140625" style="4"/>
    <col min="15495" max="15495" width="69.42578125" style="4" customWidth="1"/>
    <col min="15496" max="15505" width="12.5703125" style="4" customWidth="1"/>
    <col min="15506" max="15750" width="9.140625" style="4"/>
    <col min="15751" max="15751" width="69.42578125" style="4" customWidth="1"/>
    <col min="15752" max="15761" width="12.5703125" style="4" customWidth="1"/>
    <col min="15762" max="16006" width="9.140625" style="4"/>
    <col min="16007" max="16007" width="69.42578125" style="4" customWidth="1"/>
    <col min="16008" max="16017" width="12.5703125" style="4" customWidth="1"/>
    <col min="16018" max="16384" width="9.140625" style="4"/>
  </cols>
  <sheetData>
    <row r="1" spans="1:13" s="1" customFormat="1" ht="26.2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38.25" customHeight="1" x14ac:dyDescent="0.4">
      <c r="A2" s="54" t="s">
        <v>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7" customFormat="1" ht="15.75" x14ac:dyDescent="0.25">
      <c r="A5" s="5"/>
      <c r="B5" s="6">
        <v>43131</v>
      </c>
      <c r="C5" s="6">
        <v>43159</v>
      </c>
      <c r="D5" s="6">
        <v>43190</v>
      </c>
      <c r="E5" s="6">
        <v>43220</v>
      </c>
      <c r="F5" s="6">
        <v>43251</v>
      </c>
      <c r="G5" s="6">
        <v>43281</v>
      </c>
      <c r="H5" s="6">
        <v>43312</v>
      </c>
      <c r="I5" s="6">
        <v>43343</v>
      </c>
      <c r="J5" s="6">
        <v>43373</v>
      </c>
      <c r="K5" s="6">
        <v>43404</v>
      </c>
      <c r="L5" s="6">
        <v>43434</v>
      </c>
      <c r="M5" s="6">
        <v>43465</v>
      </c>
    </row>
    <row r="6" spans="1:13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4.25" x14ac:dyDescent="0.2">
      <c r="A8" s="12" t="s">
        <v>1</v>
      </c>
      <c r="B8" s="13">
        <f t="shared" ref="B8:I8" si="0">SUM(B9:B13)</f>
        <v>272421761.00000006</v>
      </c>
      <c r="C8" s="13">
        <f t="shared" si="0"/>
        <v>461854970.46000004</v>
      </c>
      <c r="D8" s="13">
        <f t="shared" ref="D8:J8" si="1">SUM(D9:D13)</f>
        <v>166858203.37</v>
      </c>
      <c r="E8" s="13">
        <f t="shared" si="0"/>
        <v>190743431.85999998</v>
      </c>
      <c r="F8" s="13">
        <f t="shared" si="0"/>
        <v>215218017.70999998</v>
      </c>
      <c r="G8" s="13">
        <f t="shared" si="0"/>
        <v>245756107.87000003</v>
      </c>
      <c r="H8" s="13">
        <f t="shared" si="0"/>
        <v>236040909.67999998</v>
      </c>
      <c r="I8" s="13">
        <f t="shared" si="0"/>
        <v>253835654.78999993</v>
      </c>
      <c r="J8" s="13">
        <f t="shared" si="1"/>
        <v>246666932.28999999</v>
      </c>
      <c r="K8" s="13">
        <f t="shared" ref="K8:L8" si="2">SUM(K9:K13)</f>
        <v>272038922.63</v>
      </c>
      <c r="L8" s="13">
        <f t="shared" si="2"/>
        <v>266204950.68000004</v>
      </c>
      <c r="M8" s="13">
        <f t="shared" ref="M8" si="3">SUM(M9:M13)</f>
        <v>276671051.25999999</v>
      </c>
    </row>
    <row r="9" spans="1:13" x14ac:dyDescent="0.2">
      <c r="A9" s="14" t="s">
        <v>2</v>
      </c>
      <c r="B9" s="15">
        <f t="shared" ref="B9:C9" si="4">B20</f>
        <v>64362984.979999997</v>
      </c>
      <c r="C9" s="15">
        <f t="shared" si="4"/>
        <v>60724935.910000004</v>
      </c>
      <c r="D9" s="15">
        <f>D20</f>
        <v>48194071.920000002</v>
      </c>
      <c r="E9" s="15">
        <f t="shared" ref="E9:F9" si="5">E20</f>
        <v>52051803.559999987</v>
      </c>
      <c r="F9" s="15">
        <f t="shared" si="5"/>
        <v>52969500.199999988</v>
      </c>
      <c r="G9" s="15">
        <f t="shared" ref="G9:J9" si="6">G20</f>
        <v>57818529.20000001</v>
      </c>
      <c r="H9" s="15">
        <f t="shared" ref="H9:I9" si="7">H20</f>
        <v>52940622.93</v>
      </c>
      <c r="I9" s="15">
        <f t="shared" si="7"/>
        <v>58119510.700000003</v>
      </c>
      <c r="J9" s="15">
        <f t="shared" si="6"/>
        <v>58135944.5</v>
      </c>
      <c r="K9" s="15">
        <f t="shared" ref="K9:L9" si="8">K20</f>
        <v>59506061.579999991</v>
      </c>
      <c r="L9" s="15">
        <f t="shared" si="8"/>
        <v>58421167.610000014</v>
      </c>
      <c r="M9" s="15">
        <f t="shared" ref="M9" si="9">M20</f>
        <v>60365906.409999996</v>
      </c>
    </row>
    <row r="10" spans="1:13" x14ac:dyDescent="0.2">
      <c r="A10" s="14" t="s">
        <v>3</v>
      </c>
      <c r="B10" s="15">
        <f t="shared" ref="B10:C10" si="10">B65</f>
        <v>100259687.42</v>
      </c>
      <c r="C10" s="15">
        <f t="shared" si="10"/>
        <v>306989417.49000001</v>
      </c>
      <c r="D10" s="15">
        <f t="shared" ref="D10:J10" si="11">D65</f>
        <v>16102020.02</v>
      </c>
      <c r="E10" s="15">
        <f t="shared" ref="E10:I10" si="12">E65</f>
        <v>31131721.619999997</v>
      </c>
      <c r="F10" s="15">
        <f t="shared" si="12"/>
        <v>55466024.189999998</v>
      </c>
      <c r="G10" s="15">
        <f t="shared" si="12"/>
        <v>76449575.520000011</v>
      </c>
      <c r="H10" s="15">
        <f t="shared" si="12"/>
        <v>82575798.36999999</v>
      </c>
      <c r="I10" s="15">
        <f t="shared" si="12"/>
        <v>92936280.61999999</v>
      </c>
      <c r="J10" s="15">
        <f t="shared" si="11"/>
        <v>83631623.150000006</v>
      </c>
      <c r="K10" s="15">
        <f t="shared" ref="K10:L10" si="13">K65</f>
        <v>107248952.08</v>
      </c>
      <c r="L10" s="15">
        <f t="shared" si="13"/>
        <v>100528942.15000001</v>
      </c>
      <c r="M10" s="15">
        <f t="shared" ref="M10" si="14">M65</f>
        <v>103201216.83</v>
      </c>
    </row>
    <row r="11" spans="1:13" x14ac:dyDescent="0.2">
      <c r="A11" s="14" t="s">
        <v>4</v>
      </c>
      <c r="B11" s="15">
        <f t="shared" ref="B11:C11" si="15">B88</f>
        <v>66869938.080000006</v>
      </c>
      <c r="C11" s="15">
        <f t="shared" si="15"/>
        <v>67374740.75</v>
      </c>
      <c r="D11" s="15">
        <f t="shared" ref="D11:J11" si="16">D88</f>
        <v>62547856.900000006</v>
      </c>
      <c r="E11" s="15">
        <f t="shared" ref="E11:I11" si="17">E88</f>
        <v>68758179.189999998</v>
      </c>
      <c r="F11" s="15">
        <f t="shared" si="17"/>
        <v>66019347.169999994</v>
      </c>
      <c r="G11" s="15">
        <f t="shared" si="17"/>
        <v>66775317.770000003</v>
      </c>
      <c r="H11" s="15">
        <f t="shared" si="17"/>
        <v>62760241.460000001</v>
      </c>
      <c r="I11" s="15">
        <f t="shared" si="17"/>
        <v>67919713.279999986</v>
      </c>
      <c r="J11" s="15">
        <f t="shared" si="16"/>
        <v>67158717.850000009</v>
      </c>
      <c r="K11" s="15">
        <f t="shared" ref="K11:L11" si="18">K88</f>
        <v>64234159.810000002</v>
      </c>
      <c r="L11" s="15">
        <f t="shared" si="18"/>
        <v>66271255.019999996</v>
      </c>
      <c r="M11" s="15">
        <f t="shared" ref="M11" si="19">M88</f>
        <v>62756578.25</v>
      </c>
    </row>
    <row r="12" spans="1:13" x14ac:dyDescent="0.2">
      <c r="A12" s="14" t="s">
        <v>5</v>
      </c>
      <c r="B12" s="15">
        <f t="shared" ref="B12:C12" si="20">B99</f>
        <v>40548510.849999994</v>
      </c>
      <c r="C12" s="15">
        <f t="shared" si="20"/>
        <v>26293163.099999998</v>
      </c>
      <c r="D12" s="15">
        <f t="shared" ref="D12:J12" si="21">D99</f>
        <v>39542461.519999996</v>
      </c>
      <c r="E12" s="15">
        <f t="shared" ref="E12:I12" si="22">E99</f>
        <v>38351532.530000001</v>
      </c>
      <c r="F12" s="15">
        <f t="shared" si="22"/>
        <v>40297081.5</v>
      </c>
      <c r="G12" s="15">
        <f t="shared" si="22"/>
        <v>44315753.949999996</v>
      </c>
      <c r="H12" s="15">
        <f t="shared" si="22"/>
        <v>37289257.25</v>
      </c>
      <c r="I12" s="15">
        <f t="shared" si="22"/>
        <v>34395999.519999996</v>
      </c>
      <c r="J12" s="15">
        <f t="shared" si="21"/>
        <v>37336148.850000001</v>
      </c>
      <c r="K12" s="15">
        <f t="shared" ref="K12:L12" si="23">K99</f>
        <v>40583765.210000001</v>
      </c>
      <c r="L12" s="15">
        <f t="shared" si="23"/>
        <v>40487739.920000002</v>
      </c>
      <c r="M12" s="15">
        <f t="shared" ref="M12" si="24">M99</f>
        <v>49873683.390000001</v>
      </c>
    </row>
    <row r="13" spans="1:13" x14ac:dyDescent="0.2">
      <c r="A13" s="14" t="s">
        <v>6</v>
      </c>
      <c r="B13" s="16">
        <f t="shared" ref="B13:C13" si="25">B110</f>
        <v>380639.67</v>
      </c>
      <c r="C13" s="16">
        <f t="shared" si="25"/>
        <v>472713.21</v>
      </c>
      <c r="D13" s="16">
        <f t="shared" ref="D13:J13" si="26">D110</f>
        <v>471793.01</v>
      </c>
      <c r="E13" s="16">
        <f t="shared" ref="E13:I13" si="27">E110</f>
        <v>450194.96</v>
      </c>
      <c r="F13" s="16">
        <f t="shared" si="27"/>
        <v>466064.65</v>
      </c>
      <c r="G13" s="16">
        <f t="shared" si="27"/>
        <v>396931.43</v>
      </c>
      <c r="H13" s="16">
        <f t="shared" si="27"/>
        <v>474989.67</v>
      </c>
      <c r="I13" s="16">
        <f t="shared" si="27"/>
        <v>464150.67</v>
      </c>
      <c r="J13" s="16">
        <f t="shared" si="26"/>
        <v>404497.94</v>
      </c>
      <c r="K13" s="16">
        <f t="shared" ref="K13:L13" si="28">K110</f>
        <v>465983.95</v>
      </c>
      <c r="L13" s="16">
        <f t="shared" si="28"/>
        <v>495845.98</v>
      </c>
      <c r="M13" s="16">
        <f t="shared" ref="M13" si="29">M110</f>
        <v>473666.38</v>
      </c>
    </row>
    <row r="14" spans="1:13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2" t="s">
        <v>7</v>
      </c>
      <c r="B15" s="13">
        <f t="shared" ref="B15:I15" si="30">SUM(B16:B17)</f>
        <v>499656828.58000004</v>
      </c>
      <c r="C15" s="13">
        <f t="shared" si="30"/>
        <v>422597474.40999997</v>
      </c>
      <c r="D15" s="13">
        <f t="shared" ref="D15:J15" si="31">SUM(D16:D17)</f>
        <v>451826715.94000006</v>
      </c>
      <c r="E15" s="13">
        <f t="shared" si="30"/>
        <v>485452045.79999989</v>
      </c>
      <c r="F15" s="13">
        <f t="shared" si="30"/>
        <v>492533133.97999978</v>
      </c>
      <c r="G15" s="13">
        <f t="shared" si="30"/>
        <v>473988472.40999991</v>
      </c>
      <c r="H15" s="13">
        <f t="shared" si="30"/>
        <v>516147705.64999992</v>
      </c>
      <c r="I15" s="13">
        <f t="shared" si="30"/>
        <v>501330496.86000019</v>
      </c>
      <c r="J15" s="13">
        <f t="shared" si="31"/>
        <v>478850364.14000005</v>
      </c>
      <c r="K15" s="13">
        <f t="shared" ref="K15:L15" si="32">SUM(K16:K17)</f>
        <v>558135389.95000005</v>
      </c>
      <c r="L15" s="13">
        <f t="shared" si="32"/>
        <v>537700155.54000008</v>
      </c>
      <c r="M15" s="13">
        <f t="shared" ref="M15" si="33">SUM(M16:M17)</f>
        <v>519947699.15999997</v>
      </c>
    </row>
    <row r="16" spans="1:13" x14ac:dyDescent="0.2">
      <c r="A16" s="14" t="s">
        <v>8</v>
      </c>
      <c r="B16" s="17">
        <v>496919498.54000002</v>
      </c>
      <c r="C16" s="17">
        <v>420871557.14999998</v>
      </c>
      <c r="D16" s="17">
        <v>448825577.09000003</v>
      </c>
      <c r="E16" s="17">
        <v>483193279.51999992</v>
      </c>
      <c r="F16" s="17">
        <v>490174730.66999978</v>
      </c>
      <c r="G16" s="17">
        <v>471482679.51999992</v>
      </c>
      <c r="H16" s="17">
        <v>513854289.76999992</v>
      </c>
      <c r="I16" s="17">
        <v>498849113.64000016</v>
      </c>
      <c r="J16" s="17">
        <v>476980143.68000007</v>
      </c>
      <c r="K16" s="17">
        <v>555530551.80000007</v>
      </c>
      <c r="L16" s="17">
        <v>535396056.48000008</v>
      </c>
      <c r="M16" s="17">
        <v>517526213.02999997</v>
      </c>
    </row>
    <row r="17" spans="1:13" x14ac:dyDescent="0.2">
      <c r="A17" s="14" t="s">
        <v>9</v>
      </c>
      <c r="B17" s="17">
        <v>2737330.0399999996</v>
      </c>
      <c r="C17" s="17">
        <v>1725917.26</v>
      </c>
      <c r="D17" s="17">
        <v>3001138.8499999996</v>
      </c>
      <c r="E17" s="17">
        <v>2258766.2800000003</v>
      </c>
      <c r="F17" s="17">
        <v>2358403.31</v>
      </c>
      <c r="G17" s="17">
        <v>2505792.8899999997</v>
      </c>
      <c r="H17" s="17">
        <v>2293415.88</v>
      </c>
      <c r="I17" s="17">
        <v>2481383.2200000002</v>
      </c>
      <c r="J17" s="17">
        <v>1870220.4599999997</v>
      </c>
      <c r="K17" s="17">
        <v>2604838.1499999994</v>
      </c>
      <c r="L17" s="17">
        <v>2304099.0599999996</v>
      </c>
      <c r="M17" s="17">
        <v>2421486.1300000004</v>
      </c>
    </row>
    <row r="18" spans="1:13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x14ac:dyDescent="0.2">
      <c r="A20" s="12" t="s">
        <v>10</v>
      </c>
      <c r="B20" s="19">
        <f t="shared" ref="B20:I20" si="34">SUM(B21:B40)</f>
        <v>64362984.979999997</v>
      </c>
      <c r="C20" s="19">
        <f t="shared" si="34"/>
        <v>60724935.910000004</v>
      </c>
      <c r="D20" s="19">
        <f t="shared" ref="D20:J20" si="35">SUM(D21:D40)</f>
        <v>48194071.920000002</v>
      </c>
      <c r="E20" s="19">
        <f t="shared" si="34"/>
        <v>52051803.559999987</v>
      </c>
      <c r="F20" s="19">
        <f t="shared" si="34"/>
        <v>52969500.199999988</v>
      </c>
      <c r="G20" s="19">
        <f t="shared" si="34"/>
        <v>57818529.20000001</v>
      </c>
      <c r="H20" s="19">
        <f t="shared" si="34"/>
        <v>52940622.93</v>
      </c>
      <c r="I20" s="19">
        <f t="shared" si="34"/>
        <v>58119510.700000003</v>
      </c>
      <c r="J20" s="19">
        <f t="shared" si="35"/>
        <v>58135944.5</v>
      </c>
      <c r="K20" s="19">
        <f t="shared" ref="K20:L20" si="36">SUM(K21:K40)</f>
        <v>59506061.579999991</v>
      </c>
      <c r="L20" s="19">
        <f t="shared" si="36"/>
        <v>58421167.610000014</v>
      </c>
      <c r="M20" s="19">
        <f t="shared" ref="M20" si="37">SUM(M21:M40)</f>
        <v>60365906.409999996</v>
      </c>
    </row>
    <row r="21" spans="1:13" x14ac:dyDescent="0.2">
      <c r="A21" s="14" t="s">
        <v>11</v>
      </c>
      <c r="B21" s="20">
        <v>35981650.409999996</v>
      </c>
      <c r="C21" s="20">
        <v>32525041.990000002</v>
      </c>
      <c r="D21" s="20">
        <v>27414756.310000002</v>
      </c>
      <c r="E21" s="20">
        <v>29663251.079999998</v>
      </c>
      <c r="F21" s="20">
        <v>28136986.739999998</v>
      </c>
      <c r="G21" s="20">
        <v>31898543.050000001</v>
      </c>
      <c r="H21" s="20">
        <v>26959247.510000002</v>
      </c>
      <c r="I21" s="20">
        <v>32709691.510000002</v>
      </c>
      <c r="J21" s="20">
        <v>32436894.77</v>
      </c>
      <c r="K21" s="20">
        <v>32951628.350000001</v>
      </c>
      <c r="L21" s="20">
        <v>33378951.100000001</v>
      </c>
      <c r="M21" s="20">
        <v>29296548.299999997</v>
      </c>
    </row>
    <row r="22" spans="1:13" x14ac:dyDescent="0.2">
      <c r="A22" s="14" t="s">
        <v>12</v>
      </c>
      <c r="B22" s="20">
        <v>34371.03</v>
      </c>
      <c r="C22" s="20">
        <v>20577.669999999998</v>
      </c>
      <c r="D22" s="20">
        <v>25983.45</v>
      </c>
      <c r="E22" s="20">
        <v>14904.86</v>
      </c>
      <c r="F22" s="20">
        <v>42876.31</v>
      </c>
      <c r="G22" s="20">
        <v>33615.760000000002</v>
      </c>
      <c r="H22" s="20">
        <v>53356.44</v>
      </c>
      <c r="I22" s="20">
        <v>12417.71</v>
      </c>
      <c r="J22" s="20">
        <v>18131.55</v>
      </c>
      <c r="K22" s="20">
        <v>54397.210000000006</v>
      </c>
      <c r="L22" s="20">
        <v>13551.279999999999</v>
      </c>
      <c r="M22" s="20">
        <v>57724.49</v>
      </c>
    </row>
    <row r="23" spans="1:13" x14ac:dyDescent="0.2">
      <c r="A23" s="14" t="s">
        <v>13</v>
      </c>
      <c r="B23" s="20">
        <v>4606485</v>
      </c>
      <c r="C23" s="20">
        <v>4520507.53</v>
      </c>
      <c r="D23" s="20">
        <v>2328430.33</v>
      </c>
      <c r="E23" s="20">
        <v>2357716.39</v>
      </c>
      <c r="F23" s="20">
        <v>2007381.54</v>
      </c>
      <c r="G23" s="20">
        <v>3193673.29</v>
      </c>
      <c r="H23" s="20">
        <v>3813978.58</v>
      </c>
      <c r="I23" s="20">
        <v>2840302.27</v>
      </c>
      <c r="J23" s="20">
        <v>2666746.84</v>
      </c>
      <c r="K23" s="20">
        <v>3366032.63</v>
      </c>
      <c r="L23" s="20">
        <v>1724741.0999999999</v>
      </c>
      <c r="M23" s="20">
        <v>3334941.14</v>
      </c>
    </row>
    <row r="24" spans="1:13" x14ac:dyDescent="0.2">
      <c r="A24" s="14" t="s">
        <v>14</v>
      </c>
      <c r="B24" s="20">
        <v>264879.25</v>
      </c>
      <c r="C24" s="20">
        <v>283370.08</v>
      </c>
      <c r="D24" s="20">
        <v>223341.24</v>
      </c>
      <c r="E24" s="20">
        <v>239707.36</v>
      </c>
      <c r="F24" s="20">
        <v>235327.78</v>
      </c>
      <c r="G24" s="20">
        <v>324422.88</v>
      </c>
      <c r="H24" s="20">
        <v>277490.26</v>
      </c>
      <c r="I24" s="20">
        <v>339789.69</v>
      </c>
      <c r="J24" s="20">
        <v>278394.28000000003</v>
      </c>
      <c r="K24" s="20">
        <v>242950.93</v>
      </c>
      <c r="L24" s="20">
        <v>423040.67000000004</v>
      </c>
      <c r="M24" s="20">
        <v>252983.15</v>
      </c>
    </row>
    <row r="25" spans="1:13" x14ac:dyDescent="0.2">
      <c r="A25" s="14" t="s">
        <v>15</v>
      </c>
      <c r="B25" s="20">
        <v>692258.45</v>
      </c>
      <c r="C25" s="20">
        <v>566579.25</v>
      </c>
      <c r="D25" s="20">
        <v>709720.98</v>
      </c>
      <c r="E25" s="20">
        <v>931582.41</v>
      </c>
      <c r="F25" s="20">
        <v>893053.9</v>
      </c>
      <c r="G25" s="20">
        <v>1027786.86</v>
      </c>
      <c r="H25" s="20">
        <v>793637.58</v>
      </c>
      <c r="I25" s="20">
        <v>862871.56</v>
      </c>
      <c r="J25" s="20">
        <v>925027.56</v>
      </c>
      <c r="K25" s="20">
        <v>976048.19000000006</v>
      </c>
      <c r="L25" s="20">
        <v>1040362.48</v>
      </c>
      <c r="M25" s="20">
        <v>1144938.52</v>
      </c>
    </row>
    <row r="26" spans="1:13" x14ac:dyDescent="0.2">
      <c r="A26" s="14" t="s">
        <v>16</v>
      </c>
      <c r="B26" s="20">
        <v>513191.46</v>
      </c>
      <c r="C26" s="20">
        <v>435852.74</v>
      </c>
      <c r="D26" s="20">
        <v>512054.44</v>
      </c>
      <c r="E26" s="20">
        <v>488171.78</v>
      </c>
      <c r="F26" s="20">
        <v>516888.31</v>
      </c>
      <c r="G26" s="20">
        <v>454870.39</v>
      </c>
      <c r="H26" s="20">
        <v>486672.51</v>
      </c>
      <c r="I26" s="20">
        <v>605638.18999999994</v>
      </c>
      <c r="J26" s="20">
        <v>549311.06999999995</v>
      </c>
      <c r="K26" s="20">
        <v>729411.25</v>
      </c>
      <c r="L26" s="20">
        <v>472336.45999999996</v>
      </c>
      <c r="M26" s="20">
        <v>613850.75</v>
      </c>
    </row>
    <row r="27" spans="1:13" ht="14.25" x14ac:dyDescent="0.2">
      <c r="A27" s="14" t="s">
        <v>17</v>
      </c>
      <c r="B27" s="20">
        <v>389980.42</v>
      </c>
      <c r="C27" s="20">
        <v>330198.60999999993</v>
      </c>
      <c r="D27" s="20">
        <v>237964.31</v>
      </c>
      <c r="E27" s="20">
        <v>236843.33</v>
      </c>
      <c r="F27" s="20">
        <f>95462.29+236.67+213447.63</f>
        <v>309146.58999999997</v>
      </c>
      <c r="G27" s="20">
        <v>130976.94</v>
      </c>
      <c r="H27" s="20">
        <v>112887.9</v>
      </c>
      <c r="I27" s="20">
        <v>269712.09999999998</v>
      </c>
      <c r="J27" s="20">
        <v>279092.88</v>
      </c>
      <c r="K27" s="20">
        <v>314267.44</v>
      </c>
      <c r="L27" s="20">
        <v>317304.70999999996</v>
      </c>
      <c r="M27" s="20">
        <v>311921.78999999998</v>
      </c>
    </row>
    <row r="28" spans="1:13" ht="14.25" x14ac:dyDescent="0.2">
      <c r="A28" s="14" t="s">
        <v>18</v>
      </c>
      <c r="B28" s="20">
        <v>829159.23</v>
      </c>
      <c r="C28" s="20">
        <v>1038656.55</v>
      </c>
      <c r="D28" s="20">
        <v>674015.59000000008</v>
      </c>
      <c r="E28" s="20">
        <v>1011283.15</v>
      </c>
      <c r="F28" s="20">
        <v>982477.87</v>
      </c>
      <c r="G28" s="20">
        <v>950546.78</v>
      </c>
      <c r="H28" s="20">
        <v>838990.83</v>
      </c>
      <c r="I28" s="20">
        <v>897839.65</v>
      </c>
      <c r="J28" s="20">
        <f>919122.47+3080.92</f>
        <v>922203.39</v>
      </c>
      <c r="K28" s="20">
        <v>1081393.8700000001</v>
      </c>
      <c r="L28" s="20">
        <v>1058516.22</v>
      </c>
      <c r="M28" s="20">
        <v>1169578.27</v>
      </c>
    </row>
    <row r="29" spans="1:13" ht="14.25" x14ac:dyDescent="0.2">
      <c r="A29" s="14" t="s">
        <v>19</v>
      </c>
      <c r="B29" s="20">
        <v>181032.5</v>
      </c>
      <c r="C29" s="20">
        <v>75790.06</v>
      </c>
      <c r="D29" s="20">
        <v>87725.73</v>
      </c>
      <c r="E29" s="20">
        <v>51557.62</v>
      </c>
      <c r="F29" s="20">
        <v>142863.09</v>
      </c>
      <c r="G29" s="20">
        <v>207674.33000000002</v>
      </c>
      <c r="H29" s="20">
        <v>413453.38</v>
      </c>
      <c r="I29" s="20">
        <v>83774.899999999994</v>
      </c>
      <c r="J29" s="20">
        <v>85259.79</v>
      </c>
      <c r="K29" s="20">
        <v>78710.100000000006</v>
      </c>
      <c r="L29" s="20">
        <v>43360.36</v>
      </c>
      <c r="M29" s="20">
        <v>76359.060000000012</v>
      </c>
    </row>
    <row r="30" spans="1:13" x14ac:dyDescent="0.2">
      <c r="A30" s="14" t="s">
        <v>20</v>
      </c>
      <c r="B30" s="20">
        <v>920667.72000000009</v>
      </c>
      <c r="C30" s="20">
        <v>1340960.77</v>
      </c>
      <c r="D30" s="20">
        <v>461627.82</v>
      </c>
      <c r="E30" s="20">
        <v>673956.13</v>
      </c>
      <c r="F30" s="20">
        <v>760248.22</v>
      </c>
      <c r="G30" s="20">
        <v>637537.52</v>
      </c>
      <c r="H30" s="20">
        <v>825326.5</v>
      </c>
      <c r="I30" s="20">
        <v>889948.04</v>
      </c>
      <c r="J30" s="20">
        <v>508054.16</v>
      </c>
      <c r="K30" s="20">
        <v>894644.36</v>
      </c>
      <c r="L30" s="20">
        <v>948261.59</v>
      </c>
      <c r="M30" s="20">
        <v>913143.45</v>
      </c>
    </row>
    <row r="31" spans="1:13" x14ac:dyDescent="0.2">
      <c r="A31" s="14" t="s">
        <v>21</v>
      </c>
      <c r="B31" s="20">
        <v>516635.32</v>
      </c>
      <c r="C31" s="20">
        <v>575906.12</v>
      </c>
      <c r="D31" s="20">
        <v>518890.48</v>
      </c>
      <c r="E31" s="20">
        <v>594625.67000000004</v>
      </c>
      <c r="F31" s="20">
        <v>557851.68000000005</v>
      </c>
      <c r="G31" s="20">
        <v>548627.1</v>
      </c>
      <c r="H31" s="20">
        <v>664989.99</v>
      </c>
      <c r="I31" s="20">
        <v>566548.86</v>
      </c>
      <c r="J31" s="20">
        <v>538026.37</v>
      </c>
      <c r="K31" s="20">
        <v>651603.75</v>
      </c>
      <c r="L31" s="20">
        <v>550706.30000000005</v>
      </c>
      <c r="M31" s="20">
        <v>558975.91</v>
      </c>
    </row>
    <row r="32" spans="1:13" x14ac:dyDescent="0.2">
      <c r="A32" s="14" t="s">
        <v>22</v>
      </c>
      <c r="B32" s="20">
        <v>863802.79</v>
      </c>
      <c r="C32" s="20">
        <v>644549.27</v>
      </c>
      <c r="D32" s="20">
        <v>356271.45</v>
      </c>
      <c r="E32" s="20">
        <v>360036.52</v>
      </c>
      <c r="F32" s="20">
        <v>449367.62</v>
      </c>
      <c r="G32" s="20">
        <v>356425.53</v>
      </c>
      <c r="H32" s="20">
        <v>505169.52</v>
      </c>
      <c r="I32" s="20">
        <v>417653.21</v>
      </c>
      <c r="J32" s="20">
        <v>506609.67</v>
      </c>
      <c r="K32" s="20">
        <v>377002.05000000005</v>
      </c>
      <c r="L32" s="20">
        <v>516666.99</v>
      </c>
      <c r="M32" s="20">
        <v>546600.88</v>
      </c>
    </row>
    <row r="33" spans="1:13" x14ac:dyDescent="0.2">
      <c r="A33" s="14" t="s">
        <v>23</v>
      </c>
      <c r="B33" s="20">
        <v>1039.1600000000001</v>
      </c>
      <c r="C33" s="20">
        <v>0</v>
      </c>
      <c r="D33" s="20">
        <v>22.7</v>
      </c>
      <c r="E33" s="20">
        <v>30</v>
      </c>
      <c r="F33" s="20">
        <v>0</v>
      </c>
      <c r="G33" s="20">
        <v>0</v>
      </c>
      <c r="H33" s="20">
        <v>0</v>
      </c>
      <c r="I33" s="20">
        <v>684.29</v>
      </c>
      <c r="J33" s="20">
        <v>0</v>
      </c>
      <c r="K33" s="20">
        <v>950.4</v>
      </c>
      <c r="L33" s="20">
        <v>8.1</v>
      </c>
      <c r="M33" s="20">
        <v>418.18</v>
      </c>
    </row>
    <row r="34" spans="1:13" ht="14.25" x14ac:dyDescent="0.2">
      <c r="A34" s="14" t="s">
        <v>24</v>
      </c>
      <c r="B34" s="20">
        <v>954291.53</v>
      </c>
      <c r="C34" s="20">
        <v>891609.98</v>
      </c>
      <c r="D34" s="20">
        <v>774529.71000000008</v>
      </c>
      <c r="E34" s="20">
        <v>906428.9</v>
      </c>
      <c r="F34" s="20">
        <v>980625.98</v>
      </c>
      <c r="G34" s="20">
        <v>822902.77</v>
      </c>
      <c r="H34" s="20">
        <v>962739.83</v>
      </c>
      <c r="I34" s="20">
        <v>941184.39</v>
      </c>
      <c r="J34" s="20">
        <v>1053386.32</v>
      </c>
      <c r="K34" s="20">
        <v>1092472.28</v>
      </c>
      <c r="L34" s="20">
        <v>1137593.7</v>
      </c>
      <c r="M34" s="20">
        <v>1520106.15</v>
      </c>
    </row>
    <row r="35" spans="1:13" ht="14.25" x14ac:dyDescent="0.2">
      <c r="A35" s="14" t="s">
        <v>25</v>
      </c>
      <c r="B35" s="20">
        <v>9990159.8499999996</v>
      </c>
      <c r="C35" s="20">
        <v>9533976.3300000001</v>
      </c>
      <c r="D35" s="20">
        <v>8772887.5600000005</v>
      </c>
      <c r="E35" s="20">
        <v>9214414.0800000001</v>
      </c>
      <c r="F35" s="20">
        <v>10613255.810000001</v>
      </c>
      <c r="G35" s="20">
        <v>10652164.24</v>
      </c>
      <c r="H35" s="20">
        <v>10638648.48</v>
      </c>
      <c r="I35" s="23">
        <v>10265027.4</v>
      </c>
      <c r="J35" s="23">
        <v>10135934.51</v>
      </c>
      <c r="K35" s="23">
        <v>10636034.189999999</v>
      </c>
      <c r="L35" s="23">
        <v>10934671.430000002</v>
      </c>
      <c r="M35" s="23">
        <v>11693676.309999999</v>
      </c>
    </row>
    <row r="36" spans="1:13" x14ac:dyDescent="0.2">
      <c r="A36" s="14" t="s">
        <v>26</v>
      </c>
      <c r="B36" s="20">
        <v>2222568.65</v>
      </c>
      <c r="C36" s="20">
        <v>1736696.95</v>
      </c>
      <c r="D36" s="20">
        <v>1668599.76</v>
      </c>
      <c r="E36" s="20">
        <v>1418056.04</v>
      </c>
      <c r="F36" s="20">
        <v>1436809.05</v>
      </c>
      <c r="G36" s="20">
        <v>1539824.8</v>
      </c>
      <c r="H36" s="20">
        <v>1196930.71</v>
      </c>
      <c r="I36" s="20">
        <v>1431353.57</v>
      </c>
      <c r="J36" s="20">
        <v>1973900.1</v>
      </c>
      <c r="K36" s="20">
        <v>1572079.29</v>
      </c>
      <c r="L36" s="20">
        <v>1412325.21</v>
      </c>
      <c r="M36" s="20">
        <v>1548182.6099999999</v>
      </c>
    </row>
    <row r="37" spans="1:13" x14ac:dyDescent="0.2">
      <c r="A37" s="14" t="s">
        <v>27</v>
      </c>
      <c r="B37" s="20">
        <v>0</v>
      </c>
      <c r="C37" s="20">
        <v>0</v>
      </c>
      <c r="D37" s="20">
        <v>0</v>
      </c>
      <c r="E37" s="20">
        <v>139.18</v>
      </c>
      <c r="F37" s="20">
        <v>0</v>
      </c>
      <c r="G37" s="20">
        <v>0</v>
      </c>
      <c r="H37" s="20">
        <v>356.4</v>
      </c>
      <c r="I37" s="20">
        <v>0</v>
      </c>
      <c r="J37" s="20">
        <v>0</v>
      </c>
      <c r="K37" s="20">
        <v>0.09</v>
      </c>
      <c r="L37" s="20">
        <v>0</v>
      </c>
      <c r="M37" s="20">
        <v>0</v>
      </c>
    </row>
    <row r="38" spans="1:13" ht="14.25" x14ac:dyDescent="0.2">
      <c r="A38" s="14" t="s">
        <v>28</v>
      </c>
      <c r="B38" s="20">
        <v>38469.75</v>
      </c>
      <c r="C38" s="20">
        <v>27964.510000000002</v>
      </c>
      <c r="D38" s="20">
        <v>27373.449999999997</v>
      </c>
      <c r="E38" s="20">
        <v>50257.54</v>
      </c>
      <c r="F38" s="20">
        <v>31673.7</v>
      </c>
      <c r="G38" s="20">
        <v>51051.31</v>
      </c>
      <c r="H38" s="20">
        <v>43098.64</v>
      </c>
      <c r="I38" s="20">
        <v>42045.78</v>
      </c>
      <c r="J38" s="20">
        <v>46579.01</v>
      </c>
      <c r="K38" s="20">
        <v>61165.299999999996</v>
      </c>
      <c r="L38" s="20">
        <v>49406.55</v>
      </c>
      <c r="M38" s="20">
        <v>36487.96</v>
      </c>
    </row>
    <row r="39" spans="1:13" x14ac:dyDescent="0.2">
      <c r="A39" s="14" t="s">
        <v>29</v>
      </c>
      <c r="B39" s="20">
        <v>920493.52</v>
      </c>
      <c r="C39" s="20">
        <v>1208652.29</v>
      </c>
      <c r="D39" s="20">
        <v>771667.07</v>
      </c>
      <c r="E39" s="20">
        <v>867957.44</v>
      </c>
      <c r="F39" s="20">
        <v>918618.54</v>
      </c>
      <c r="G39" s="20">
        <v>965749.04</v>
      </c>
      <c r="H39" s="20">
        <v>902617</v>
      </c>
      <c r="I39" s="20">
        <v>869686.7</v>
      </c>
      <c r="J39" s="20">
        <v>1143001.52</v>
      </c>
      <c r="K39" s="20">
        <v>836636.92</v>
      </c>
      <c r="L39" s="20">
        <v>929501.34</v>
      </c>
      <c r="M39" s="20">
        <v>1037902.22</v>
      </c>
    </row>
    <row r="40" spans="1:13" x14ac:dyDescent="0.2">
      <c r="A40" s="14" t="s">
        <v>30</v>
      </c>
      <c r="B40" s="20">
        <v>4441848.9399999995</v>
      </c>
      <c r="C40" s="20">
        <v>4968045.21</v>
      </c>
      <c r="D40" s="20">
        <v>2628209.54</v>
      </c>
      <c r="E40" s="20">
        <v>2970884.08</v>
      </c>
      <c r="F40" s="20">
        <v>3954047.47</v>
      </c>
      <c r="G40" s="20">
        <v>4022136.61</v>
      </c>
      <c r="H40" s="20">
        <v>3451030.87</v>
      </c>
      <c r="I40" s="20">
        <v>4073340.88</v>
      </c>
      <c r="J40" s="20">
        <v>4069390.71</v>
      </c>
      <c r="K40" s="20">
        <v>3588632.98</v>
      </c>
      <c r="L40" s="20">
        <v>3469862.02</v>
      </c>
      <c r="M40" s="20">
        <v>6251567.2699999996</v>
      </c>
    </row>
    <row r="41" spans="1:13" x14ac:dyDescent="0.2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4.25" x14ac:dyDescent="0.2">
      <c r="A42" s="12" t="s">
        <v>31</v>
      </c>
      <c r="B42" s="22">
        <f t="shared" ref="B42:E42" si="38">SUM(B43:B62)</f>
        <v>13766919.709999997</v>
      </c>
      <c r="C42" s="22">
        <f t="shared" si="38"/>
        <v>12380360.314999999</v>
      </c>
      <c r="D42" s="22">
        <f t="shared" ref="D42:J42" si="39">SUM(D43:D62)</f>
        <v>10462540.423999997</v>
      </c>
      <c r="E42" s="22">
        <f t="shared" si="38"/>
        <v>11238769.812999999</v>
      </c>
      <c r="F42" s="22">
        <f t="shared" ref="F42:I42" si="40">SUM(F43:F62)</f>
        <v>10875798.75</v>
      </c>
      <c r="G42" s="22">
        <f t="shared" si="40"/>
        <v>12109677.23</v>
      </c>
      <c r="H42" s="22">
        <f t="shared" si="40"/>
        <v>10518130.270000003</v>
      </c>
      <c r="I42" s="22">
        <f t="shared" si="40"/>
        <v>12182911.510000005</v>
      </c>
      <c r="J42" s="22">
        <f t="shared" si="39"/>
        <v>12328023.369999997</v>
      </c>
      <c r="K42" s="22">
        <f t="shared" ref="K42:L42" si="41">SUM(K43:K62)</f>
        <v>12381330.592999998</v>
      </c>
      <c r="L42" s="22">
        <f t="shared" si="41"/>
        <v>12642315.458000002</v>
      </c>
      <c r="M42" s="22">
        <f t="shared" ref="M42" si="42">SUM(M43:M62)</f>
        <v>11627335.627</v>
      </c>
    </row>
    <row r="43" spans="1:13" x14ac:dyDescent="0.2">
      <c r="A43" s="14" t="s">
        <v>11</v>
      </c>
      <c r="B43" s="23">
        <v>11504764.933</v>
      </c>
      <c r="C43" s="23">
        <v>10246370.723999999</v>
      </c>
      <c r="D43" s="23">
        <v>8689161.1469999999</v>
      </c>
      <c r="E43" s="23">
        <v>9401206.0490000006</v>
      </c>
      <c r="F43" s="23">
        <v>8879634.2599999998</v>
      </c>
      <c r="G43" s="23">
        <v>10051510.18</v>
      </c>
      <c r="H43" s="23">
        <v>8529391.2200000007</v>
      </c>
      <c r="I43" s="23">
        <v>10160593.630000001</v>
      </c>
      <c r="J43" s="23">
        <v>10182019.699999999</v>
      </c>
      <c r="K43" s="23">
        <v>10274959.59</v>
      </c>
      <c r="L43" s="23">
        <v>10539709.733999999</v>
      </c>
      <c r="M43" s="23">
        <v>9286862.8039999995</v>
      </c>
    </row>
    <row r="44" spans="1:13" x14ac:dyDescent="0.2">
      <c r="A44" s="14" t="s">
        <v>12</v>
      </c>
      <c r="B44" s="23">
        <v>1579.096</v>
      </c>
      <c r="C44" s="23">
        <v>1085.492</v>
      </c>
      <c r="D44" s="23">
        <v>1503.9639999999999</v>
      </c>
      <c r="E44" s="23">
        <v>470.03199999999998</v>
      </c>
      <c r="F44" s="23">
        <v>2590.21</v>
      </c>
      <c r="G44" s="23">
        <v>1863.73</v>
      </c>
      <c r="H44" s="23">
        <v>3695.96</v>
      </c>
      <c r="I44" s="23">
        <v>435.05</v>
      </c>
      <c r="J44" s="23">
        <v>1085.82</v>
      </c>
      <c r="K44" s="23">
        <v>3332.096</v>
      </c>
      <c r="L44" s="23">
        <v>664.48199999999997</v>
      </c>
      <c r="M44" s="23">
        <v>3870.6179999999999</v>
      </c>
    </row>
    <row r="45" spans="1:13" x14ac:dyDescent="0.2">
      <c r="A45" s="14" t="s">
        <v>32</v>
      </c>
      <c r="B45" s="23">
        <v>130654.476</v>
      </c>
      <c r="C45" s="23">
        <v>128351.575</v>
      </c>
      <c r="D45" s="23">
        <v>66092.89</v>
      </c>
      <c r="E45" s="23">
        <v>66904.129000000001</v>
      </c>
      <c r="F45" s="23">
        <v>56955.66</v>
      </c>
      <c r="G45" s="23">
        <v>90743.13</v>
      </c>
      <c r="H45" s="23">
        <v>108000.83</v>
      </c>
      <c r="I45" s="23">
        <v>80791.320000000007</v>
      </c>
      <c r="J45" s="23">
        <v>75702.649999999994</v>
      </c>
      <c r="K45" s="23">
        <v>95356.638999999996</v>
      </c>
      <c r="L45" s="23">
        <v>48863.13</v>
      </c>
      <c r="M45" s="23">
        <v>94959.376999999993</v>
      </c>
    </row>
    <row r="46" spans="1:13" x14ac:dyDescent="0.2">
      <c r="A46" s="14" t="s">
        <v>33</v>
      </c>
      <c r="B46" s="23">
        <v>97959.304000000004</v>
      </c>
      <c r="C46" s="23">
        <v>104889.879</v>
      </c>
      <c r="D46" s="23">
        <v>82350.823999999993</v>
      </c>
      <c r="E46" s="23">
        <v>87145.611000000004</v>
      </c>
      <c r="F46" s="23">
        <v>85178.29</v>
      </c>
      <c r="G46" s="23">
        <v>119321.03</v>
      </c>
      <c r="H46" s="23">
        <v>102453.06</v>
      </c>
      <c r="I46" s="23">
        <v>123270.87</v>
      </c>
      <c r="J46" s="23">
        <v>105051.25</v>
      </c>
      <c r="K46" s="23">
        <v>88944.54</v>
      </c>
      <c r="L46" s="23">
        <v>156780.95199999999</v>
      </c>
      <c r="M46" s="23">
        <v>95305.241999999998</v>
      </c>
    </row>
    <row r="47" spans="1:13" x14ac:dyDescent="0.2">
      <c r="A47" s="14" t="s">
        <v>15</v>
      </c>
      <c r="B47" s="23">
        <v>19362.972000000002</v>
      </c>
      <c r="C47" s="23">
        <v>15891.342000000001</v>
      </c>
      <c r="D47" s="23">
        <v>19872.41</v>
      </c>
      <c r="E47" s="23">
        <v>25715.156999999999</v>
      </c>
      <c r="F47" s="23">
        <v>24857.93</v>
      </c>
      <c r="G47" s="23">
        <v>28627.83</v>
      </c>
      <c r="H47" s="23">
        <v>21935.439999999999</v>
      </c>
      <c r="I47" s="23">
        <v>24092.560000000001</v>
      </c>
      <c r="J47" s="23">
        <v>25758.1</v>
      </c>
      <c r="K47" s="23">
        <v>27133.859</v>
      </c>
      <c r="L47" s="23">
        <v>28736.26</v>
      </c>
      <c r="M47" s="23">
        <v>31983.373</v>
      </c>
    </row>
    <row r="48" spans="1:13" x14ac:dyDescent="0.2">
      <c r="A48" s="14" t="s">
        <v>34</v>
      </c>
      <c r="B48" s="23">
        <v>25812.405999999999</v>
      </c>
      <c r="C48" s="23">
        <v>19077.974999999999</v>
      </c>
      <c r="D48" s="23">
        <v>22167.334999999999</v>
      </c>
      <c r="E48" s="23">
        <v>29977.744999999999</v>
      </c>
      <c r="F48" s="23">
        <v>25131.57</v>
      </c>
      <c r="G48" s="23">
        <v>21831.8</v>
      </c>
      <c r="H48" s="23">
        <v>27379.32</v>
      </c>
      <c r="I48" s="23">
        <v>48234.47</v>
      </c>
      <c r="J48" s="23">
        <v>31587.3</v>
      </c>
      <c r="K48" s="23">
        <v>38659.688999999998</v>
      </c>
      <c r="L48" s="23">
        <v>30886.919000000002</v>
      </c>
      <c r="M48" s="23">
        <v>35484.567000000003</v>
      </c>
    </row>
    <row r="49" spans="1:13" ht="14.25" x14ac:dyDescent="0.2">
      <c r="A49" s="14" t="s">
        <v>17</v>
      </c>
      <c r="B49" s="23">
        <v>32243.742999999999</v>
      </c>
      <c r="C49" s="23">
        <v>26969.13</v>
      </c>
      <c r="D49" s="23">
        <v>19952.12</v>
      </c>
      <c r="E49" s="23">
        <v>27425.412</v>
      </c>
      <c r="F49" s="23">
        <v>32620.48</v>
      </c>
      <c r="G49" s="23">
        <v>10066.68</v>
      </c>
      <c r="H49" s="23">
        <v>10114.44</v>
      </c>
      <c r="I49" s="23">
        <v>21583.02</v>
      </c>
      <c r="J49" s="23">
        <v>22296.93</v>
      </c>
      <c r="K49" s="23">
        <v>33621.076000000001</v>
      </c>
      <c r="L49" s="23">
        <v>26266.977999999999</v>
      </c>
      <c r="M49" s="23">
        <v>32376.133000000002</v>
      </c>
    </row>
    <row r="50" spans="1:13" ht="14.25" x14ac:dyDescent="0.2">
      <c r="A50" s="14" t="s">
        <v>18</v>
      </c>
      <c r="B50" s="23">
        <v>52644.256999999998</v>
      </c>
      <c r="C50" s="23">
        <v>79387.59</v>
      </c>
      <c r="D50" s="23">
        <v>35768.794999999998</v>
      </c>
      <c r="E50" s="23">
        <v>69696.487999999998</v>
      </c>
      <c r="F50" s="23">
        <v>72351.600000000006</v>
      </c>
      <c r="G50" s="23">
        <v>57335.659999999996</v>
      </c>
      <c r="H50" s="23">
        <v>59041.21</v>
      </c>
      <c r="I50" s="23">
        <v>59518.34</v>
      </c>
      <c r="J50" s="23">
        <f>55109.66+89.75</f>
        <v>55199.41</v>
      </c>
      <c r="K50" s="23">
        <v>72588.046000000002</v>
      </c>
      <c r="L50" s="23">
        <v>73155.868000000002</v>
      </c>
      <c r="M50" s="23">
        <v>77146.732000000004</v>
      </c>
    </row>
    <row r="51" spans="1:13" ht="14.25" x14ac:dyDescent="0.2">
      <c r="A51" s="14" t="s">
        <v>19</v>
      </c>
      <c r="B51" s="23">
        <v>2075.0329999999999</v>
      </c>
      <c r="C51" s="23">
        <v>872.40099999999995</v>
      </c>
      <c r="D51" s="23">
        <v>1021.295</v>
      </c>
      <c r="E51" s="23">
        <v>592.61599999999999</v>
      </c>
      <c r="F51" s="23">
        <v>2796.51</v>
      </c>
      <c r="G51" s="23">
        <v>12965.44</v>
      </c>
      <c r="H51" s="23">
        <v>37931.11</v>
      </c>
      <c r="I51" s="23">
        <v>970.65</v>
      </c>
      <c r="J51" s="23">
        <v>977.23</v>
      </c>
      <c r="K51" s="23">
        <v>895.99400000000003</v>
      </c>
      <c r="L51" s="23">
        <v>495.16300000000001</v>
      </c>
      <c r="M51" s="23">
        <v>883.73</v>
      </c>
    </row>
    <row r="52" spans="1:13" x14ac:dyDescent="0.2">
      <c r="A52" s="14" t="s">
        <v>20</v>
      </c>
      <c r="B52" s="23">
        <v>27124.776999999998</v>
      </c>
      <c r="C52" s="23">
        <v>39033.519999999997</v>
      </c>
      <c r="D52" s="23">
        <v>13794.764999999999</v>
      </c>
      <c r="E52" s="23">
        <v>20156.27</v>
      </c>
      <c r="F52" s="23">
        <v>22439.45</v>
      </c>
      <c r="G52" s="23">
        <v>19571.62</v>
      </c>
      <c r="H52" s="23">
        <v>24482.89</v>
      </c>
      <c r="I52" s="23">
        <v>26191.58</v>
      </c>
      <c r="J52" s="23">
        <v>14883.04</v>
      </c>
      <c r="K52" s="23">
        <v>25751.972000000002</v>
      </c>
      <c r="L52" s="23">
        <v>27804.896000000001</v>
      </c>
      <c r="M52" s="23">
        <v>26525.044000000002</v>
      </c>
    </row>
    <row r="53" spans="1:13" x14ac:dyDescent="0.2">
      <c r="A53" s="14" t="s">
        <v>21</v>
      </c>
      <c r="B53" s="23">
        <v>43230.09</v>
      </c>
      <c r="C53" s="23">
        <v>48391.95</v>
      </c>
      <c r="D53" s="23">
        <v>39656.370000000003</v>
      </c>
      <c r="E53" s="23">
        <v>47975.75</v>
      </c>
      <c r="F53" s="23">
        <v>45256.49</v>
      </c>
      <c r="G53" s="23">
        <v>44541.47</v>
      </c>
      <c r="H53" s="23">
        <v>50751.74</v>
      </c>
      <c r="I53" s="23">
        <v>45559.06</v>
      </c>
      <c r="J53" s="23">
        <v>42967.24</v>
      </c>
      <c r="K53" s="23">
        <v>49698.031000000003</v>
      </c>
      <c r="L53" s="23">
        <v>44204.92</v>
      </c>
      <c r="M53" s="23">
        <v>45101.114000000001</v>
      </c>
    </row>
    <row r="54" spans="1:13" x14ac:dyDescent="0.2">
      <c r="A54" s="14" t="s">
        <v>22</v>
      </c>
      <c r="B54" s="23">
        <v>41330.28</v>
      </c>
      <c r="C54" s="23">
        <v>27897.35</v>
      </c>
      <c r="D54" s="23">
        <v>17724.54</v>
      </c>
      <c r="E54" s="23">
        <v>14183.268</v>
      </c>
      <c r="F54" s="23">
        <v>20407.740000000002</v>
      </c>
      <c r="G54" s="23">
        <v>17119.84</v>
      </c>
      <c r="H54" s="23">
        <v>22318.61</v>
      </c>
      <c r="I54" s="23">
        <v>19993.560000000001</v>
      </c>
      <c r="J54" s="23">
        <v>26978.7</v>
      </c>
      <c r="K54" s="23">
        <v>17854.418000000001</v>
      </c>
      <c r="L54" s="23">
        <v>23832.84</v>
      </c>
      <c r="M54" s="23">
        <v>23995.7</v>
      </c>
    </row>
    <row r="55" spans="1:13" x14ac:dyDescent="0.2">
      <c r="A55" s="14" t="s">
        <v>23</v>
      </c>
      <c r="B55" s="23">
        <v>863.52</v>
      </c>
      <c r="C55" s="23">
        <v>0</v>
      </c>
      <c r="D55" s="23">
        <v>4.7300000000000004</v>
      </c>
      <c r="E55" s="23">
        <v>6.25</v>
      </c>
      <c r="F55" s="23">
        <v>0</v>
      </c>
      <c r="G55" s="23">
        <v>0</v>
      </c>
      <c r="H55" s="23">
        <v>0</v>
      </c>
      <c r="I55" s="23">
        <v>570.24</v>
      </c>
      <c r="J55" s="23">
        <v>0</v>
      </c>
      <c r="K55" s="23">
        <v>792</v>
      </c>
      <c r="L55" s="23">
        <v>3</v>
      </c>
      <c r="M55" s="23">
        <v>348.48</v>
      </c>
    </row>
    <row r="56" spans="1:13" ht="14.25" x14ac:dyDescent="0.2">
      <c r="A56" s="14" t="s">
        <v>24</v>
      </c>
      <c r="B56" s="23">
        <v>99374.910999999993</v>
      </c>
      <c r="C56" s="23">
        <v>92439.308000000005</v>
      </c>
      <c r="D56" s="23">
        <v>80339.539999999994</v>
      </c>
      <c r="E56" s="23">
        <v>92295.873000000007</v>
      </c>
      <c r="F56" s="23">
        <v>98667.31</v>
      </c>
      <c r="G56" s="23">
        <v>84637.64</v>
      </c>
      <c r="H56" s="23">
        <v>97547.92</v>
      </c>
      <c r="I56" s="23">
        <v>94924.17</v>
      </c>
      <c r="J56" s="23">
        <v>105915.08</v>
      </c>
      <c r="K56" s="23">
        <v>112132.46</v>
      </c>
      <c r="L56" s="23">
        <v>116685.421</v>
      </c>
      <c r="M56" s="23">
        <v>155268.81400000001</v>
      </c>
    </row>
    <row r="57" spans="1:13" ht="14.25" x14ac:dyDescent="0.2">
      <c r="A57" s="14" t="s">
        <v>25</v>
      </c>
      <c r="B57" s="23">
        <v>883578.72699999996</v>
      </c>
      <c r="C57" s="23">
        <v>848680.34699999995</v>
      </c>
      <c r="D57" s="23">
        <v>773780.07</v>
      </c>
      <c r="E57" s="23">
        <v>814753.11600000004</v>
      </c>
      <c r="F57" s="23">
        <v>940809.42</v>
      </c>
      <c r="G57" s="23">
        <v>938404.51</v>
      </c>
      <c r="H57" s="23">
        <v>937872.39</v>
      </c>
      <c r="I57" s="23">
        <v>902708.46</v>
      </c>
      <c r="J57" s="23">
        <v>888010.74</v>
      </c>
      <c r="K57" s="23">
        <v>936834.125</v>
      </c>
      <c r="L57" s="23">
        <v>968251.25600000005</v>
      </c>
      <c r="M57" s="23">
        <v>1036242.116</v>
      </c>
    </row>
    <row r="58" spans="1:13" x14ac:dyDescent="0.2">
      <c r="A58" s="14" t="s">
        <v>26</v>
      </c>
      <c r="B58" s="23">
        <v>649872.01399999997</v>
      </c>
      <c r="C58" s="23">
        <v>520015.36599999998</v>
      </c>
      <c r="D58" s="23">
        <v>501799.84100000001</v>
      </c>
      <c r="E58" s="23">
        <v>429164.01400000002</v>
      </c>
      <c r="F58" s="23">
        <v>423841.48</v>
      </c>
      <c r="G58" s="23">
        <v>467711.42</v>
      </c>
      <c r="H58" s="23">
        <v>361042.2</v>
      </c>
      <c r="I58" s="23">
        <v>430596.02</v>
      </c>
      <c r="J58" s="23">
        <v>599845.18000000005</v>
      </c>
      <c r="K58" s="23">
        <v>475444.30499999999</v>
      </c>
      <c r="L58" s="23">
        <v>430114.84399999998</v>
      </c>
      <c r="M58" s="23">
        <v>473318.95600000001</v>
      </c>
    </row>
    <row r="59" spans="1:13" x14ac:dyDescent="0.2">
      <c r="A59" s="14" t="s">
        <v>27</v>
      </c>
      <c r="B59" s="23">
        <v>0</v>
      </c>
      <c r="C59" s="23">
        <v>0</v>
      </c>
      <c r="D59" s="23">
        <v>0</v>
      </c>
      <c r="E59" s="23">
        <v>48.74</v>
      </c>
      <c r="F59" s="23">
        <v>0</v>
      </c>
      <c r="G59" s="23">
        <v>0</v>
      </c>
      <c r="H59" s="23">
        <v>99</v>
      </c>
      <c r="I59" s="23">
        <v>0</v>
      </c>
      <c r="J59" s="23">
        <v>0</v>
      </c>
      <c r="K59" s="23">
        <v>2</v>
      </c>
      <c r="L59" s="23">
        <v>0</v>
      </c>
      <c r="M59" s="23">
        <v>0</v>
      </c>
    </row>
    <row r="60" spans="1:13" ht="14.25" x14ac:dyDescent="0.2">
      <c r="A60" s="14" t="s">
        <v>28</v>
      </c>
      <c r="B60" s="23">
        <v>3662.95</v>
      </c>
      <c r="C60" s="23">
        <v>2143.3000000000002</v>
      </c>
      <c r="D60" s="23">
        <v>1948.2</v>
      </c>
      <c r="E60" s="23">
        <v>3721.45</v>
      </c>
      <c r="F60" s="23">
        <v>2251.15</v>
      </c>
      <c r="G60" s="23">
        <v>3645.45</v>
      </c>
      <c r="H60" s="23">
        <v>3192.3</v>
      </c>
      <c r="I60" s="23">
        <v>3121.15</v>
      </c>
      <c r="J60" s="23">
        <v>3558.7</v>
      </c>
      <c r="K60" s="23">
        <v>4463.95</v>
      </c>
      <c r="L60" s="23">
        <v>3624.9</v>
      </c>
      <c r="M60" s="23">
        <v>2668.75</v>
      </c>
    </row>
    <row r="61" spans="1:13" x14ac:dyDescent="0.2">
      <c r="A61" s="14" t="s">
        <v>29</v>
      </c>
      <c r="B61" s="23">
        <v>26652.541000000001</v>
      </c>
      <c r="C61" s="23">
        <v>34756.911</v>
      </c>
      <c r="D61" s="23">
        <v>22467.07</v>
      </c>
      <c r="E61" s="23">
        <v>25066.329000000002</v>
      </c>
      <c r="F61" s="23">
        <v>28999.03</v>
      </c>
      <c r="G61" s="23">
        <v>27890.31</v>
      </c>
      <c r="H61" s="23">
        <v>26034.39</v>
      </c>
      <c r="I61" s="23">
        <v>25520.880000000001</v>
      </c>
      <c r="J61" s="23">
        <v>32890.76</v>
      </c>
      <c r="K61" s="23">
        <v>24069.914000000001</v>
      </c>
      <c r="L61" s="23">
        <v>26747.929</v>
      </c>
      <c r="M61" s="23">
        <v>29975.351999999999</v>
      </c>
    </row>
    <row r="62" spans="1:13" x14ac:dyDescent="0.2">
      <c r="A62" s="14" t="s">
        <v>30</v>
      </c>
      <c r="B62" s="23">
        <v>124133.68</v>
      </c>
      <c r="C62" s="23">
        <v>144106.155</v>
      </c>
      <c r="D62" s="23">
        <v>73134.517999999996</v>
      </c>
      <c r="E62" s="23">
        <v>82265.513999999996</v>
      </c>
      <c r="F62" s="23">
        <v>111010.17</v>
      </c>
      <c r="G62" s="23">
        <v>111889.49</v>
      </c>
      <c r="H62" s="23">
        <v>94846.24</v>
      </c>
      <c r="I62" s="23">
        <v>114236.48</v>
      </c>
      <c r="J62" s="23">
        <v>113295.54</v>
      </c>
      <c r="K62" s="23">
        <v>98795.888999999996</v>
      </c>
      <c r="L62" s="23">
        <v>95485.966</v>
      </c>
      <c r="M62" s="23">
        <v>175018.72500000001</v>
      </c>
    </row>
    <row r="63" spans="1:13" x14ac:dyDescent="0.2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4.25" x14ac:dyDescent="0.2">
      <c r="A65" s="12" t="s">
        <v>35</v>
      </c>
      <c r="B65" s="19">
        <f t="shared" ref="B65:F65" si="43">SUM(B66:B74)</f>
        <v>100259687.42</v>
      </c>
      <c r="C65" s="19">
        <f t="shared" si="43"/>
        <v>306989417.49000001</v>
      </c>
      <c r="D65" s="19">
        <f t="shared" ref="D65:J65" si="44">SUM(D66:D74)</f>
        <v>16102020.02</v>
      </c>
      <c r="E65" s="19">
        <f t="shared" si="43"/>
        <v>31131721.619999997</v>
      </c>
      <c r="F65" s="19">
        <f t="shared" si="43"/>
        <v>55466024.189999998</v>
      </c>
      <c r="G65" s="19">
        <f t="shared" ref="G65:I65" si="45">SUM(G66:G74)</f>
        <v>76449575.520000011</v>
      </c>
      <c r="H65" s="19">
        <f t="shared" si="45"/>
        <v>82575798.36999999</v>
      </c>
      <c r="I65" s="19">
        <f t="shared" si="45"/>
        <v>92936280.61999999</v>
      </c>
      <c r="J65" s="19">
        <f t="shared" si="44"/>
        <v>83631623.150000006</v>
      </c>
      <c r="K65" s="19">
        <f t="shared" ref="K65:L65" si="46">SUM(K66:K74)</f>
        <v>107248952.08</v>
      </c>
      <c r="L65" s="19">
        <f t="shared" si="46"/>
        <v>100528942.15000001</v>
      </c>
      <c r="M65" s="19">
        <f t="shared" ref="M65" si="47">SUM(M66:M74)</f>
        <v>103201216.83</v>
      </c>
    </row>
    <row r="66" spans="1:13" x14ac:dyDescent="0.2">
      <c r="A66" s="14" t="s">
        <v>36</v>
      </c>
      <c r="B66" s="20">
        <v>802121.32</v>
      </c>
      <c r="C66" s="20">
        <v>2167601</v>
      </c>
      <c r="D66" s="20">
        <v>23688</v>
      </c>
      <c r="E66" s="20">
        <v>773860.64</v>
      </c>
      <c r="F66" s="20">
        <v>331632</v>
      </c>
      <c r="G66" s="20">
        <v>91462</v>
      </c>
      <c r="H66" s="20">
        <v>473128.32</v>
      </c>
      <c r="I66" s="20">
        <v>217140</v>
      </c>
      <c r="J66" s="20">
        <v>598122</v>
      </c>
      <c r="K66" s="20">
        <v>2580531.2400000002</v>
      </c>
      <c r="L66" s="20">
        <v>287230.15999999997</v>
      </c>
      <c r="M66" s="20">
        <v>203664.16</v>
      </c>
    </row>
    <row r="67" spans="1:13" x14ac:dyDescent="0.2">
      <c r="A67" s="14" t="s">
        <v>37</v>
      </c>
      <c r="B67" s="20">
        <v>285485.2</v>
      </c>
      <c r="C67" s="20">
        <v>197334.12</v>
      </c>
      <c r="D67" s="20">
        <v>328473.59999999998</v>
      </c>
      <c r="E67" s="20">
        <v>291526.90000000002</v>
      </c>
      <c r="F67" s="20">
        <v>288533</v>
      </c>
      <c r="G67" s="20">
        <v>178976</v>
      </c>
      <c r="H67" s="20">
        <v>403354</v>
      </c>
      <c r="I67" s="20">
        <v>192596.6</v>
      </c>
      <c r="J67" s="20">
        <v>201545.4</v>
      </c>
      <c r="K67" s="20">
        <v>240548.35</v>
      </c>
      <c r="L67" s="20">
        <v>205559.2</v>
      </c>
      <c r="M67" s="20">
        <v>246289.4</v>
      </c>
    </row>
    <row r="68" spans="1:13" ht="14.25" x14ac:dyDescent="0.2">
      <c r="A68" s="14" t="s">
        <v>38</v>
      </c>
      <c r="B68" s="20">
        <v>98128312.149999991</v>
      </c>
      <c r="C68" s="20">
        <v>303743322.62</v>
      </c>
      <c r="D68" s="20">
        <v>15144278.34</v>
      </c>
      <c r="E68" s="20">
        <v>29178005.68</v>
      </c>
      <c r="F68" s="20">
        <v>53923735.969999999</v>
      </c>
      <c r="G68" s="20">
        <v>75368282.329999998</v>
      </c>
      <c r="H68" s="20">
        <v>80765715.400000006</v>
      </c>
      <c r="I68" s="20">
        <f>83948138.51+7769180.46</f>
        <v>91717318.969999999</v>
      </c>
      <c r="J68" s="20">
        <v>82276404.569999993</v>
      </c>
      <c r="K68" s="20">
        <v>103700518.11</v>
      </c>
      <c r="L68" s="20">
        <v>99175494.950000003</v>
      </c>
      <c r="M68" s="20">
        <v>102200994.45999999</v>
      </c>
    </row>
    <row r="69" spans="1:13" ht="14.25" x14ac:dyDescent="0.2">
      <c r="A69" s="14" t="s">
        <v>39</v>
      </c>
      <c r="B69" s="20">
        <v>254303.43</v>
      </c>
      <c r="C69" s="20">
        <v>227438.77</v>
      </c>
      <c r="D69" s="20">
        <v>178762.41999999998</v>
      </c>
      <c r="E69" s="20">
        <v>150308.43000000002</v>
      </c>
      <c r="F69" s="20">
        <v>114851.47</v>
      </c>
      <c r="G69" s="20">
        <v>93509.03</v>
      </c>
      <c r="H69" s="20">
        <f>121791.91+2287.01</f>
        <v>124078.92</v>
      </c>
      <c r="I69" s="20">
        <v>147035.85</v>
      </c>
      <c r="J69" s="20">
        <v>56292.03</v>
      </c>
      <c r="K69" s="20">
        <v>121795</v>
      </c>
      <c r="L69" s="20">
        <v>124736.01</v>
      </c>
      <c r="M69" s="20">
        <v>101517.45</v>
      </c>
    </row>
    <row r="70" spans="1:13" ht="14.25" x14ac:dyDescent="0.2">
      <c r="A70" s="14" t="s">
        <v>40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3" ht="14.25" x14ac:dyDescent="0.2">
      <c r="A71" s="14" t="s">
        <v>41</v>
      </c>
      <c r="B71" s="20">
        <v>765194.2</v>
      </c>
      <c r="C71" s="20">
        <v>634539.80000000005</v>
      </c>
      <c r="D71" s="20">
        <v>413952.16</v>
      </c>
      <c r="E71" s="20">
        <v>680255.84</v>
      </c>
      <c r="F71" s="20">
        <v>790088.78</v>
      </c>
      <c r="G71" s="20">
        <v>625456.79</v>
      </c>
      <c r="H71" s="20">
        <v>682999.35</v>
      </c>
      <c r="I71" s="20">
        <v>646573.65</v>
      </c>
      <c r="J71" s="20">
        <f>468797.97+8540</f>
        <v>477337.97</v>
      </c>
      <c r="K71" s="20">
        <v>590342.02</v>
      </c>
      <c r="L71" s="20">
        <v>700459.34</v>
      </c>
      <c r="M71" s="20">
        <v>447773.55</v>
      </c>
    </row>
    <row r="72" spans="1:13" ht="14.25" x14ac:dyDescent="0.2">
      <c r="A72" s="14" t="s">
        <v>42</v>
      </c>
      <c r="B72" s="20">
        <v>23567.119999999999</v>
      </c>
      <c r="C72" s="20">
        <v>0</v>
      </c>
      <c r="D72" s="20">
        <v>0</v>
      </c>
      <c r="E72" s="20">
        <v>33655.360000000001</v>
      </c>
      <c r="F72" s="20">
        <v>0</v>
      </c>
      <c r="G72" s="20">
        <v>76433</v>
      </c>
      <c r="H72" s="20">
        <v>108233.61</v>
      </c>
      <c r="I72" s="20">
        <v>213.5</v>
      </c>
      <c r="J72" s="20">
        <v>2731.48</v>
      </c>
      <c r="K72" s="20">
        <v>0</v>
      </c>
      <c r="L72" s="20">
        <v>140.91</v>
      </c>
      <c r="M72" s="20">
        <v>102.48</v>
      </c>
    </row>
    <row r="73" spans="1:13" x14ac:dyDescent="0.2">
      <c r="A73" s="14" t="s">
        <v>43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 x14ac:dyDescent="0.2">
      <c r="A74" s="14" t="s">
        <v>44</v>
      </c>
      <c r="B74" s="20">
        <v>704</v>
      </c>
      <c r="C74" s="20">
        <v>19181.18</v>
      </c>
      <c r="D74" s="20">
        <v>12865.5</v>
      </c>
      <c r="E74" s="20">
        <v>24108.77</v>
      </c>
      <c r="F74" s="20">
        <v>17182.97</v>
      </c>
      <c r="G74" s="20">
        <v>15456.37</v>
      </c>
      <c r="H74" s="20">
        <v>18288.77</v>
      </c>
      <c r="I74" s="20">
        <v>15402.05</v>
      </c>
      <c r="J74" s="20">
        <v>19189.7</v>
      </c>
      <c r="K74" s="20">
        <v>15217.36</v>
      </c>
      <c r="L74" s="20">
        <v>35321.58</v>
      </c>
      <c r="M74" s="20">
        <v>875.33</v>
      </c>
    </row>
    <row r="75" spans="1:13" x14ac:dyDescent="0.2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4.25" x14ac:dyDescent="0.2">
      <c r="A76" s="12" t="s">
        <v>45</v>
      </c>
      <c r="B76" s="22">
        <f t="shared" ref="B76:G76" si="48">SUM(B77:B85)</f>
        <v>259235.804</v>
      </c>
      <c r="C76" s="22">
        <f t="shared" si="48"/>
        <v>792606.3409999999</v>
      </c>
      <c r="D76" s="22">
        <f t="shared" ref="D76:J76" si="49">SUM(D77:D85)</f>
        <v>37957.418000000005</v>
      </c>
      <c r="E76" s="22">
        <f t="shared" si="48"/>
        <v>73651.660999999993</v>
      </c>
      <c r="F76" s="22">
        <f t="shared" si="48"/>
        <v>130333.65</v>
      </c>
      <c r="G76" s="22">
        <f t="shared" si="48"/>
        <v>179231.08</v>
      </c>
      <c r="H76" s="22">
        <f t="shared" ref="H76:I76" si="50">SUM(H77:H85)</f>
        <v>193747.44999999998</v>
      </c>
      <c r="I76" s="22">
        <f t="shared" si="50"/>
        <v>217938.83</v>
      </c>
      <c r="J76" s="22">
        <f t="shared" si="49"/>
        <v>196340.13999999998</v>
      </c>
      <c r="K76" s="22">
        <f t="shared" ref="K76:L76" si="51">SUM(K77:K85)</f>
        <v>253063.83600000001</v>
      </c>
      <c r="L76" s="22">
        <f t="shared" si="51"/>
        <v>235703.234</v>
      </c>
      <c r="M76" s="22">
        <f t="shared" ref="M76" si="52">SUM(M77:M85)</f>
        <v>240327.91500000001</v>
      </c>
    </row>
    <row r="77" spans="1:13" x14ac:dyDescent="0.2">
      <c r="A77" s="14" t="s">
        <v>36</v>
      </c>
      <c r="B77" s="23">
        <v>2682.68</v>
      </c>
      <c r="C77" s="23">
        <v>7249</v>
      </c>
      <c r="D77" s="23">
        <v>72</v>
      </c>
      <c r="E77" s="23">
        <v>2352.16</v>
      </c>
      <c r="F77" s="23">
        <v>1008</v>
      </c>
      <c r="G77" s="23">
        <v>278</v>
      </c>
      <c r="H77" s="23">
        <v>1438.08</v>
      </c>
      <c r="I77" s="23">
        <v>660</v>
      </c>
      <c r="J77" s="23">
        <v>1818</v>
      </c>
      <c r="K77" s="23">
        <v>7843.56</v>
      </c>
      <c r="L77" s="23">
        <v>873.04</v>
      </c>
      <c r="M77" s="23">
        <v>619.04</v>
      </c>
    </row>
    <row r="78" spans="1:13" x14ac:dyDescent="0.2">
      <c r="A78" s="14" t="s">
        <v>37</v>
      </c>
      <c r="B78" s="23">
        <v>954.8</v>
      </c>
      <c r="C78" s="23">
        <v>656.28</v>
      </c>
      <c r="D78" s="23">
        <v>998.4</v>
      </c>
      <c r="E78" s="23">
        <v>886.1</v>
      </c>
      <c r="F78" s="23">
        <v>877</v>
      </c>
      <c r="G78" s="23">
        <v>544</v>
      </c>
      <c r="H78" s="23">
        <v>1226</v>
      </c>
      <c r="I78" s="23">
        <v>585.4</v>
      </c>
      <c r="J78" s="23">
        <v>612.6</v>
      </c>
      <c r="K78" s="23">
        <v>731.15</v>
      </c>
      <c r="L78" s="23">
        <v>624.79999999999995</v>
      </c>
      <c r="M78" s="23">
        <v>748.6</v>
      </c>
    </row>
    <row r="79" spans="1:13" ht="14.25" x14ac:dyDescent="0.2">
      <c r="A79" s="14" t="s">
        <v>38</v>
      </c>
      <c r="B79" s="23">
        <v>252908.02100000001</v>
      </c>
      <c r="C79" s="23">
        <v>782447.20299999998</v>
      </c>
      <c r="D79" s="23">
        <v>35466.694000000003</v>
      </c>
      <c r="E79" s="23">
        <v>68327.33</v>
      </c>
      <c r="F79" s="23">
        <v>126285.06</v>
      </c>
      <c r="G79" s="23">
        <v>176506.48</v>
      </c>
      <c r="H79" s="23">
        <v>188907.87</v>
      </c>
      <c r="I79" s="23">
        <f>196599.86+18194.8</f>
        <v>214794.65999999997</v>
      </c>
      <c r="J79" s="23">
        <v>192610.36</v>
      </c>
      <c r="K79" s="23">
        <v>242782.17</v>
      </c>
      <c r="L79" s="23">
        <v>232181.48699999999</v>
      </c>
      <c r="M79" s="23">
        <v>237672.16500000001</v>
      </c>
    </row>
    <row r="80" spans="1:13" ht="14.25" x14ac:dyDescent="0.2">
      <c r="A80" s="14" t="s">
        <v>39</v>
      </c>
      <c r="B80" s="23">
        <v>655.41300000000001</v>
      </c>
      <c r="C80" s="23">
        <v>585.76599999999996</v>
      </c>
      <c r="D80" s="23">
        <v>417.72199999999998</v>
      </c>
      <c r="E80" s="23">
        <v>352.01</v>
      </c>
      <c r="F80" s="23">
        <v>268.97000000000003</v>
      </c>
      <c r="G80" s="23">
        <v>218.99</v>
      </c>
      <c r="H80" s="23">
        <f>272.04+5.36</f>
        <v>277.40000000000003</v>
      </c>
      <c r="I80" s="23">
        <v>344.35</v>
      </c>
      <c r="J80" s="23">
        <v>131.83000000000001</v>
      </c>
      <c r="K80" s="23">
        <v>285.202</v>
      </c>
      <c r="L80" s="23">
        <v>292.12200000000001</v>
      </c>
      <c r="M80" s="23">
        <v>236.964</v>
      </c>
    </row>
    <row r="81" spans="1:13" ht="14.25" x14ac:dyDescent="0.2">
      <c r="A81" s="14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14.25" x14ac:dyDescent="0.2">
      <c r="A82" s="14" t="s">
        <v>41</v>
      </c>
      <c r="B82" s="23">
        <v>1972.15</v>
      </c>
      <c r="C82" s="23">
        <v>1613.6</v>
      </c>
      <c r="D82" s="23">
        <v>969.44299999999998</v>
      </c>
      <c r="E82" s="23">
        <v>1593.105</v>
      </c>
      <c r="F82" s="23">
        <v>1850.33</v>
      </c>
      <c r="G82" s="23">
        <v>1464.77</v>
      </c>
      <c r="H82" s="23">
        <v>1599.53</v>
      </c>
      <c r="I82" s="23">
        <v>1514.22</v>
      </c>
      <c r="J82" s="23">
        <f>1097.89+20</f>
        <v>1117.8900000000001</v>
      </c>
      <c r="K82" s="23">
        <v>1382.5340000000001</v>
      </c>
      <c r="L82" s="23">
        <v>1640.42</v>
      </c>
      <c r="M82" s="23">
        <v>1048.6500000000001</v>
      </c>
    </row>
    <row r="83" spans="1:13" ht="14.25" x14ac:dyDescent="0.2">
      <c r="A83" s="14" t="s">
        <v>42</v>
      </c>
      <c r="B83" s="23">
        <v>60.74</v>
      </c>
      <c r="C83" s="23">
        <v>0</v>
      </c>
      <c r="D83" s="23">
        <v>0</v>
      </c>
      <c r="E83" s="23">
        <v>78.819999999999993</v>
      </c>
      <c r="F83" s="23">
        <v>0</v>
      </c>
      <c r="G83" s="23">
        <v>179</v>
      </c>
      <c r="H83" s="23">
        <v>251.43</v>
      </c>
      <c r="I83" s="23">
        <v>0.5</v>
      </c>
      <c r="J83" s="23">
        <v>0</v>
      </c>
      <c r="K83" s="23">
        <v>0</v>
      </c>
      <c r="L83" s="23">
        <v>0.33</v>
      </c>
      <c r="M83" s="23">
        <v>0.24</v>
      </c>
    </row>
    <row r="84" spans="1:13" x14ac:dyDescent="0.2">
      <c r="A84" s="14" t="s">
        <v>43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</row>
    <row r="85" spans="1:13" x14ac:dyDescent="0.2">
      <c r="A85" s="14" t="s">
        <v>44</v>
      </c>
      <c r="B85" s="23">
        <v>2</v>
      </c>
      <c r="C85" s="23">
        <v>54.491999999999997</v>
      </c>
      <c r="D85" s="23">
        <v>33.158999999999999</v>
      </c>
      <c r="E85" s="23">
        <v>62.136000000000003</v>
      </c>
      <c r="F85" s="23">
        <v>44.29</v>
      </c>
      <c r="G85" s="23">
        <v>39.840000000000003</v>
      </c>
      <c r="H85" s="23">
        <v>47.14</v>
      </c>
      <c r="I85" s="23">
        <v>39.700000000000003</v>
      </c>
      <c r="J85" s="23">
        <v>49.46</v>
      </c>
      <c r="K85" s="23">
        <v>39.22</v>
      </c>
      <c r="L85" s="23">
        <v>91.034999999999997</v>
      </c>
      <c r="M85" s="23">
        <v>2.2559999999999998</v>
      </c>
    </row>
    <row r="86" spans="1:13" x14ac:dyDescent="0.2">
      <c r="A86" s="1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x14ac:dyDescent="0.2">
      <c r="A87" s="14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4.25" x14ac:dyDescent="0.2">
      <c r="A88" s="12" t="s">
        <v>78</v>
      </c>
      <c r="B88" s="19">
        <f t="shared" ref="B88:G88" si="53">SUM(B89:B91)</f>
        <v>66869938.080000006</v>
      </c>
      <c r="C88" s="19">
        <f t="shared" si="53"/>
        <v>67374740.75</v>
      </c>
      <c r="D88" s="19">
        <f t="shared" ref="D88:J88" si="54">SUM(D89:D91)</f>
        <v>62547856.900000006</v>
      </c>
      <c r="E88" s="19">
        <f t="shared" si="53"/>
        <v>68758179.189999998</v>
      </c>
      <c r="F88" s="19">
        <f t="shared" si="53"/>
        <v>66019347.169999994</v>
      </c>
      <c r="G88" s="19">
        <f t="shared" si="53"/>
        <v>66775317.770000003</v>
      </c>
      <c r="H88" s="19">
        <f t="shared" ref="H88:I88" si="55">SUM(H89:H91)</f>
        <v>62760241.460000001</v>
      </c>
      <c r="I88" s="19">
        <f t="shared" si="55"/>
        <v>67919713.279999986</v>
      </c>
      <c r="J88" s="19">
        <f t="shared" si="54"/>
        <v>67158717.850000009</v>
      </c>
      <c r="K88" s="19">
        <f t="shared" ref="K88:L88" si="56">SUM(K89:K91)</f>
        <v>64234159.810000002</v>
      </c>
      <c r="L88" s="19">
        <f t="shared" si="56"/>
        <v>66271255.019999996</v>
      </c>
      <c r="M88" s="19">
        <f t="shared" ref="M88" si="57">SUM(M89:M91)</f>
        <v>62756578.25</v>
      </c>
    </row>
    <row r="89" spans="1:13" ht="14.25" x14ac:dyDescent="0.2">
      <c r="A89" s="14" t="s">
        <v>46</v>
      </c>
      <c r="B89" s="20">
        <v>48036608.75</v>
      </c>
      <c r="C89" s="20">
        <v>50878544.409999996</v>
      </c>
      <c r="D89" s="20">
        <v>47581849.760000005</v>
      </c>
      <c r="E89" s="20">
        <v>51452851.939999998</v>
      </c>
      <c r="F89" s="20">
        <v>49840862.539999992</v>
      </c>
      <c r="G89" s="20">
        <v>50611672.57</v>
      </c>
      <c r="H89" s="20">
        <v>46968634.539999999</v>
      </c>
      <c r="I89" s="20">
        <v>51074506.679999992</v>
      </c>
      <c r="J89" s="20">
        <v>50487773.219999999</v>
      </c>
      <c r="K89" s="20">
        <v>48185906.340000004</v>
      </c>
      <c r="L89" s="20">
        <v>49748555.699999996</v>
      </c>
      <c r="M89" s="20">
        <v>46697001.899999999</v>
      </c>
    </row>
    <row r="90" spans="1:13" x14ac:dyDescent="0.2">
      <c r="A90" s="14" t="s">
        <v>76</v>
      </c>
      <c r="B90" s="41">
        <v>18820172.949999999</v>
      </c>
      <c r="C90" s="41">
        <v>16488929.030000001</v>
      </c>
      <c r="D90" s="41">
        <v>14959549.200000001</v>
      </c>
      <c r="E90" s="41">
        <v>17299287.359999999</v>
      </c>
      <c r="F90" s="41">
        <v>16173080.340000002</v>
      </c>
      <c r="G90" s="41">
        <v>16158103.02</v>
      </c>
      <c r="H90" s="41">
        <v>15786950.540000001</v>
      </c>
      <c r="I90" s="41">
        <v>16840577.219999999</v>
      </c>
      <c r="J90" s="41">
        <v>16666438.23</v>
      </c>
      <c r="K90" s="41">
        <v>16044390.75</v>
      </c>
      <c r="L90" s="41">
        <v>16518562.570000002</v>
      </c>
      <c r="M90" s="41">
        <v>16055881.540000001</v>
      </c>
    </row>
    <row r="91" spans="1:13" x14ac:dyDescent="0.2">
      <c r="A91" s="14" t="s">
        <v>47</v>
      </c>
      <c r="B91" s="20">
        <v>13156.38</v>
      </c>
      <c r="C91" s="20">
        <v>7267.31</v>
      </c>
      <c r="D91" s="20">
        <v>6457.94</v>
      </c>
      <c r="E91" s="20">
        <v>6039.89</v>
      </c>
      <c r="F91" s="20">
        <v>5404.29</v>
      </c>
      <c r="G91" s="20">
        <v>5542.18</v>
      </c>
      <c r="H91" s="20">
        <v>4656.38</v>
      </c>
      <c r="I91" s="20">
        <v>4629.38</v>
      </c>
      <c r="J91" s="20">
        <v>4506.3999999999996</v>
      </c>
      <c r="K91" s="20">
        <v>3862.72</v>
      </c>
      <c r="L91" s="20">
        <v>4136.75</v>
      </c>
      <c r="M91" s="20">
        <v>3694.81</v>
      </c>
    </row>
    <row r="92" spans="1:13" x14ac:dyDescent="0.2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4.25" x14ac:dyDescent="0.2">
      <c r="A93" s="12" t="s">
        <v>48</v>
      </c>
      <c r="B93" s="19">
        <f t="shared" ref="B93:I93" si="58">SUM(B94:B96)</f>
        <v>27167479.484000001</v>
      </c>
      <c r="C93" s="19">
        <f t="shared" si="58"/>
        <v>25297500.401999999</v>
      </c>
      <c r="D93" s="19">
        <f t="shared" ref="D93:J93" si="59">SUM(D94:D96)</f>
        <v>23191236.184</v>
      </c>
      <c r="E93" s="19">
        <f t="shared" si="58"/>
        <v>26206642.469999999</v>
      </c>
      <c r="F93" s="19">
        <f t="shared" si="58"/>
        <v>24802645.309999999</v>
      </c>
      <c r="G93" s="19">
        <f t="shared" si="58"/>
        <v>24920903.364999998</v>
      </c>
      <c r="H93" s="19">
        <f t="shared" si="58"/>
        <v>23922485.372000001</v>
      </c>
      <c r="I93" s="19">
        <f t="shared" si="58"/>
        <v>25681535.162999999</v>
      </c>
      <c r="J93" s="19">
        <f t="shared" si="59"/>
        <v>25404496.281000003</v>
      </c>
      <c r="K93" s="19">
        <f t="shared" ref="K93:L93" si="60">SUM(K94:K96)</f>
        <v>24385379.564999998</v>
      </c>
      <c r="L93" s="19">
        <f t="shared" si="60"/>
        <v>25135265.594000001</v>
      </c>
      <c r="M93" s="19">
        <f t="shared" ref="M93" si="61">SUM(M94:M96)</f>
        <v>24143415.869999997</v>
      </c>
    </row>
    <row r="94" spans="1:13" ht="14.25" x14ac:dyDescent="0.2">
      <c r="A94" s="14" t="s">
        <v>49</v>
      </c>
      <c r="B94" s="20">
        <v>8281524.5959999999</v>
      </c>
      <c r="C94" s="20">
        <v>8772234.8019999992</v>
      </c>
      <c r="D94" s="20">
        <v>8199397.2740000002</v>
      </c>
      <c r="E94" s="20">
        <v>8877155.6400000006</v>
      </c>
      <c r="F94" s="20">
        <v>8602543.5199999996</v>
      </c>
      <c r="G94" s="20">
        <v>8735089.4450000003</v>
      </c>
      <c r="H94" s="20">
        <v>8112252.9419999998</v>
      </c>
      <c r="I94" s="20">
        <v>8817811.0629999992</v>
      </c>
      <c r="J94" s="20">
        <v>8715526.0510000009</v>
      </c>
      <c r="K94" s="20">
        <v>8321675.1900000004</v>
      </c>
      <c r="L94" s="20">
        <v>8596019.2599999998</v>
      </c>
      <c r="M94" s="20">
        <v>8069060.3099999996</v>
      </c>
    </row>
    <row r="95" spans="1:13" x14ac:dyDescent="0.2">
      <c r="A95" s="14" t="s">
        <v>77</v>
      </c>
      <c r="B95" s="41">
        <v>18820172.947999999</v>
      </c>
      <c r="C95" s="41">
        <v>16488929.029999999</v>
      </c>
      <c r="D95" s="41">
        <v>14959549.199999999</v>
      </c>
      <c r="E95" s="41">
        <v>17299287.359999999</v>
      </c>
      <c r="F95" s="41">
        <v>16173080.34</v>
      </c>
      <c r="G95" s="41">
        <v>16158103.02</v>
      </c>
      <c r="H95" s="41">
        <v>15786950.539999999</v>
      </c>
      <c r="I95" s="41">
        <v>16840577.219999999</v>
      </c>
      <c r="J95" s="41">
        <v>16666438.23</v>
      </c>
      <c r="K95" s="41">
        <v>16044390.744999999</v>
      </c>
      <c r="L95" s="41">
        <v>16518562.573999999</v>
      </c>
      <c r="M95" s="41">
        <v>16055881.539999999</v>
      </c>
    </row>
    <row r="96" spans="1:13" ht="14.25" x14ac:dyDescent="0.2">
      <c r="A96" s="14" t="s">
        <v>50</v>
      </c>
      <c r="B96" s="20">
        <v>65781.94</v>
      </c>
      <c r="C96" s="20">
        <v>36336.57</v>
      </c>
      <c r="D96" s="20">
        <v>32289.71</v>
      </c>
      <c r="E96" s="20">
        <v>30199.47</v>
      </c>
      <c r="F96" s="20">
        <v>27021.45</v>
      </c>
      <c r="G96" s="20">
        <v>27710.9</v>
      </c>
      <c r="H96" s="20">
        <v>23281.89</v>
      </c>
      <c r="I96" s="20">
        <v>23146.880000000001</v>
      </c>
      <c r="J96" s="20">
        <v>22532</v>
      </c>
      <c r="K96" s="20">
        <v>19313.63</v>
      </c>
      <c r="L96" s="20">
        <v>20683.759999999998</v>
      </c>
      <c r="M96" s="20">
        <v>18474.02</v>
      </c>
    </row>
    <row r="97" spans="1:13" x14ac:dyDescent="0.2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x14ac:dyDescent="0.2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4.25" x14ac:dyDescent="0.2">
      <c r="A99" s="12" t="s">
        <v>51</v>
      </c>
      <c r="B99" s="19">
        <f>SUM(B100:B102)</f>
        <v>40548510.849999994</v>
      </c>
      <c r="C99" s="19">
        <f t="shared" ref="C99:M99" si="62">SUM(C100:C102)</f>
        <v>26293163.099999998</v>
      </c>
      <c r="D99" s="19">
        <f t="shared" si="62"/>
        <v>39542461.519999996</v>
      </c>
      <c r="E99" s="19">
        <f t="shared" si="62"/>
        <v>38351532.530000001</v>
      </c>
      <c r="F99" s="19">
        <f t="shared" si="62"/>
        <v>40297081.5</v>
      </c>
      <c r="G99" s="19">
        <f t="shared" si="62"/>
        <v>44315753.949999996</v>
      </c>
      <c r="H99" s="19">
        <f t="shared" si="62"/>
        <v>37289257.25</v>
      </c>
      <c r="I99" s="19">
        <f t="shared" si="62"/>
        <v>34395999.519999996</v>
      </c>
      <c r="J99" s="19">
        <f t="shared" si="62"/>
        <v>37336148.850000001</v>
      </c>
      <c r="K99" s="19">
        <f t="shared" si="62"/>
        <v>40583765.210000001</v>
      </c>
      <c r="L99" s="19">
        <f t="shared" si="62"/>
        <v>40487739.920000002</v>
      </c>
      <c r="M99" s="19">
        <f t="shared" si="62"/>
        <v>49873683.390000001</v>
      </c>
    </row>
    <row r="100" spans="1:13" ht="14.25" x14ac:dyDescent="0.2">
      <c r="A100" s="14" t="s">
        <v>52</v>
      </c>
      <c r="B100" s="20">
        <v>40153094.799999997</v>
      </c>
      <c r="C100" s="20">
        <v>26107300.879999999</v>
      </c>
      <c r="D100" s="20">
        <v>38914078.619999997</v>
      </c>
      <c r="E100" s="20">
        <v>38043940.990000002</v>
      </c>
      <c r="F100" s="20">
        <v>39760071.140000001</v>
      </c>
      <c r="G100" s="20">
        <v>43734982.599999994</v>
      </c>
      <c r="H100" s="20">
        <v>36831802.060000002</v>
      </c>
      <c r="I100" s="20">
        <v>33862450.539999999</v>
      </c>
      <c r="J100" s="20">
        <v>36736350.460000001</v>
      </c>
      <c r="K100" s="20">
        <v>39891440.530000001</v>
      </c>
      <c r="L100" s="20">
        <v>39723432.719999999</v>
      </c>
      <c r="M100" s="20">
        <v>48960325.960000001</v>
      </c>
    </row>
    <row r="101" spans="1:13" ht="14.25" x14ac:dyDescent="0.2">
      <c r="A101" s="14" t="s">
        <v>53</v>
      </c>
      <c r="B101" s="25">
        <v>395416.05</v>
      </c>
      <c r="C101" s="25">
        <v>185862.22</v>
      </c>
      <c r="D101" s="25">
        <v>628382.9</v>
      </c>
      <c r="E101" s="25">
        <v>307591.53999999998</v>
      </c>
      <c r="F101" s="25">
        <v>537010.36</v>
      </c>
      <c r="G101" s="25">
        <v>580771.35</v>
      </c>
      <c r="H101" s="25">
        <v>457455.19</v>
      </c>
      <c r="I101" s="25">
        <v>533548.98</v>
      </c>
      <c r="J101" s="25">
        <v>599798.39</v>
      </c>
      <c r="K101" s="25">
        <v>692324.68</v>
      </c>
      <c r="L101" s="25">
        <v>764307.2</v>
      </c>
      <c r="M101" s="25">
        <v>913357.43</v>
      </c>
    </row>
    <row r="102" spans="1:13" ht="14.25" x14ac:dyDescent="0.2">
      <c r="A102" s="14" t="s">
        <v>90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</row>
    <row r="103" spans="1:13" x14ac:dyDescent="0.2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4.25" x14ac:dyDescent="0.2">
      <c r="A104" s="12" t="s">
        <v>54</v>
      </c>
      <c r="B104" s="22">
        <f>SUM(B105:B107)</f>
        <v>8238</v>
      </c>
      <c r="C104" s="22">
        <f t="shared" ref="C104:M104" si="63">SUM(C105:C107)</f>
        <v>5402</v>
      </c>
      <c r="D104" s="22">
        <f t="shared" si="63"/>
        <v>8583</v>
      </c>
      <c r="E104" s="22">
        <f t="shared" si="63"/>
        <v>7661</v>
      </c>
      <c r="F104" s="22">
        <f t="shared" si="63"/>
        <v>8340</v>
      </c>
      <c r="G104" s="22">
        <f t="shared" si="63"/>
        <v>9167</v>
      </c>
      <c r="H104" s="22">
        <f t="shared" si="63"/>
        <v>7173</v>
      </c>
      <c r="I104" s="22">
        <f t="shared" si="63"/>
        <v>6909</v>
      </c>
      <c r="J104" s="22">
        <f t="shared" si="63"/>
        <v>7718</v>
      </c>
      <c r="K104" s="22">
        <f t="shared" si="63"/>
        <v>8748</v>
      </c>
      <c r="L104" s="22">
        <f t="shared" si="63"/>
        <v>8668</v>
      </c>
      <c r="M104" s="22">
        <f t="shared" si="63"/>
        <v>10828</v>
      </c>
    </row>
    <row r="105" spans="1:13" ht="14.25" x14ac:dyDescent="0.2">
      <c r="A105" s="14" t="s">
        <v>52</v>
      </c>
      <c r="B105" s="23">
        <v>7511</v>
      </c>
      <c r="C105" s="23">
        <v>5104</v>
      </c>
      <c r="D105" s="23">
        <v>7496</v>
      </c>
      <c r="E105" s="23">
        <v>7145</v>
      </c>
      <c r="F105" s="23">
        <v>7425</v>
      </c>
      <c r="G105" s="23">
        <v>8187</v>
      </c>
      <c r="H105" s="23">
        <v>6265</v>
      </c>
      <c r="I105" s="23">
        <v>5971</v>
      </c>
      <c r="J105" s="23">
        <v>6450</v>
      </c>
      <c r="K105" s="23">
        <v>7440</v>
      </c>
      <c r="L105" s="23">
        <v>6822</v>
      </c>
      <c r="M105" s="23">
        <v>8817</v>
      </c>
    </row>
    <row r="106" spans="1:13" ht="14.25" x14ac:dyDescent="0.2">
      <c r="A106" s="14" t="s">
        <v>53</v>
      </c>
      <c r="B106" s="26">
        <v>727</v>
      </c>
      <c r="C106" s="26">
        <v>298</v>
      </c>
      <c r="D106" s="26">
        <v>1087</v>
      </c>
      <c r="E106" s="26">
        <v>516</v>
      </c>
      <c r="F106" s="26">
        <v>915</v>
      </c>
      <c r="G106" s="26">
        <v>980</v>
      </c>
      <c r="H106" s="26">
        <v>908</v>
      </c>
      <c r="I106" s="26">
        <v>938</v>
      </c>
      <c r="J106" s="26">
        <v>1268</v>
      </c>
      <c r="K106" s="26">
        <v>1308</v>
      </c>
      <c r="L106" s="26">
        <v>1846</v>
      </c>
      <c r="M106" s="26">
        <v>2011</v>
      </c>
    </row>
    <row r="107" spans="1:13" ht="14.25" x14ac:dyDescent="0.2">
      <c r="A107" s="14" t="s">
        <v>90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x14ac:dyDescent="0.2">
      <c r="A108" s="1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">
      <c r="A109" s="1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 x14ac:dyDescent="0.2">
      <c r="A110" s="12" t="s">
        <v>55</v>
      </c>
      <c r="B110" s="19">
        <v>380639.67</v>
      </c>
      <c r="C110" s="19">
        <v>472713.21</v>
      </c>
      <c r="D110" s="19">
        <v>471793.01</v>
      </c>
      <c r="E110" s="19">
        <v>450194.96</v>
      </c>
      <c r="F110" s="19">
        <v>466064.65</v>
      </c>
      <c r="G110" s="19">
        <v>396931.43</v>
      </c>
      <c r="H110" s="19">
        <v>474989.67</v>
      </c>
      <c r="I110" s="19">
        <v>464150.67</v>
      </c>
      <c r="J110" s="19">
        <v>404497.94</v>
      </c>
      <c r="K110" s="19">
        <v>465983.95</v>
      </c>
      <c r="L110" s="19">
        <v>495845.98</v>
      </c>
      <c r="M110" s="19">
        <v>473666.38</v>
      </c>
    </row>
    <row r="111" spans="1:13" x14ac:dyDescent="0.2">
      <c r="A111" s="1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x14ac:dyDescent="0.2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4" spans="1:1" ht="14.25" x14ac:dyDescent="0.2">
      <c r="A114" s="30" t="s">
        <v>56</v>
      </c>
    </row>
    <row r="115" spans="1:1" ht="14.25" x14ac:dyDescent="0.2">
      <c r="A115" s="30" t="s">
        <v>57</v>
      </c>
    </row>
    <row r="116" spans="1:1" ht="14.25" x14ac:dyDescent="0.2">
      <c r="A116" s="30" t="s">
        <v>58</v>
      </c>
    </row>
    <row r="117" spans="1:1" ht="14.25" x14ac:dyDescent="0.2">
      <c r="A117" s="30" t="s">
        <v>59</v>
      </c>
    </row>
    <row r="118" spans="1:1" ht="14.25" x14ac:dyDescent="0.2">
      <c r="A118" s="30" t="s">
        <v>60</v>
      </c>
    </row>
    <row r="119" spans="1:1" ht="14.25" x14ac:dyDescent="0.2">
      <c r="A119" s="30" t="s">
        <v>61</v>
      </c>
    </row>
    <row r="120" spans="1:1" ht="14.25" x14ac:dyDescent="0.2">
      <c r="A120" s="30" t="s">
        <v>62</v>
      </c>
    </row>
    <row r="121" spans="1:1" ht="14.25" x14ac:dyDescent="0.2">
      <c r="A121" s="30" t="s">
        <v>63</v>
      </c>
    </row>
    <row r="122" spans="1:1" ht="14.25" x14ac:dyDescent="0.2">
      <c r="A122" s="30" t="s">
        <v>64</v>
      </c>
    </row>
    <row r="123" spans="1:1" ht="14.25" x14ac:dyDescent="0.2">
      <c r="A123" s="30" t="s">
        <v>65</v>
      </c>
    </row>
    <row r="124" spans="1:1" ht="14.25" x14ac:dyDescent="0.2">
      <c r="A124" s="30" t="s">
        <v>66</v>
      </c>
    </row>
    <row r="125" spans="1:1" ht="14.25" x14ac:dyDescent="0.2">
      <c r="A125" s="30" t="s">
        <v>67</v>
      </c>
    </row>
    <row r="126" spans="1:1" ht="14.25" x14ac:dyDescent="0.2">
      <c r="A126" s="30" t="s">
        <v>68</v>
      </c>
    </row>
    <row r="127" spans="1:1" ht="14.25" x14ac:dyDescent="0.2">
      <c r="A127" s="30" t="s">
        <v>69</v>
      </c>
    </row>
    <row r="128" spans="1:1" ht="14.25" x14ac:dyDescent="0.2">
      <c r="A128" s="30" t="s">
        <v>70</v>
      </c>
    </row>
    <row r="129" spans="1:1" ht="14.25" x14ac:dyDescent="0.2">
      <c r="A129" s="30" t="s">
        <v>71</v>
      </c>
    </row>
    <row r="130" spans="1:1" ht="14.25" x14ac:dyDescent="0.2">
      <c r="A130" s="30" t="s">
        <v>91</v>
      </c>
    </row>
    <row r="131" spans="1:1" x14ac:dyDescent="0.2">
      <c r="A131" s="31"/>
    </row>
    <row r="132" spans="1:1" x14ac:dyDescent="0.2">
      <c r="A132" s="32" t="s">
        <v>72</v>
      </c>
    </row>
    <row r="134" spans="1:1" x14ac:dyDescent="0.2">
      <c r="A134" s="4"/>
    </row>
    <row r="135" spans="1:1" x14ac:dyDescent="0.2">
      <c r="A135" s="33"/>
    </row>
    <row r="136" spans="1:1" x14ac:dyDescent="0.2">
      <c r="A136" s="33"/>
    </row>
    <row r="137" spans="1:1" ht="14.25" x14ac:dyDescent="0.2">
      <c r="A137" s="30"/>
    </row>
    <row r="138" spans="1:1" ht="14.25" x14ac:dyDescent="0.2">
      <c r="A138" s="30"/>
    </row>
    <row r="139" spans="1:1" ht="14.25" x14ac:dyDescent="0.2">
      <c r="A139" s="30"/>
    </row>
    <row r="140" spans="1:1" ht="14.25" x14ac:dyDescent="0.2">
      <c r="A140" s="30"/>
    </row>
    <row r="141" spans="1:1" ht="14.25" x14ac:dyDescent="0.2">
      <c r="A141" s="30"/>
    </row>
    <row r="142" spans="1:1" ht="14.25" x14ac:dyDescent="0.2">
      <c r="A142" s="30"/>
    </row>
    <row r="143" spans="1:1" ht="14.25" x14ac:dyDescent="0.2">
      <c r="A143" s="30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</sheetData>
  <mergeCells count="2">
    <mergeCell ref="A1:M1"/>
    <mergeCell ref="A2:M2"/>
  </mergeCells>
  <pageMargins left="0.46" right="0.25" top="0.75" bottom="0.75" header="0.3" footer="0.3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M1"/>
    </sheetView>
  </sheetViews>
  <sheetFormatPr defaultRowHeight="12.75" x14ac:dyDescent="0.2"/>
  <cols>
    <col min="1" max="1" width="76" style="34" customWidth="1"/>
    <col min="2" max="13" width="12.5703125" style="4" customWidth="1"/>
    <col min="14" max="14" width="10.140625" style="4" bestFit="1" customWidth="1"/>
    <col min="15" max="109" width="9.140625" style="4"/>
    <col min="110" max="110" width="69.42578125" style="4" customWidth="1"/>
    <col min="111" max="120" width="12.5703125" style="4" customWidth="1"/>
    <col min="121" max="365" width="9.140625" style="4"/>
    <col min="366" max="366" width="69.42578125" style="4" customWidth="1"/>
    <col min="367" max="376" width="12.5703125" style="4" customWidth="1"/>
    <col min="377" max="621" width="9.140625" style="4"/>
    <col min="622" max="622" width="69.42578125" style="4" customWidth="1"/>
    <col min="623" max="632" width="12.5703125" style="4" customWidth="1"/>
    <col min="633" max="877" width="9.140625" style="4"/>
    <col min="878" max="878" width="69.42578125" style="4" customWidth="1"/>
    <col min="879" max="888" width="12.5703125" style="4" customWidth="1"/>
    <col min="889" max="1133" width="9.140625" style="4"/>
    <col min="1134" max="1134" width="69.42578125" style="4" customWidth="1"/>
    <col min="1135" max="1144" width="12.5703125" style="4" customWidth="1"/>
    <col min="1145" max="1389" width="9.140625" style="4"/>
    <col min="1390" max="1390" width="69.42578125" style="4" customWidth="1"/>
    <col min="1391" max="1400" width="12.5703125" style="4" customWidth="1"/>
    <col min="1401" max="1645" width="9.140625" style="4"/>
    <col min="1646" max="1646" width="69.42578125" style="4" customWidth="1"/>
    <col min="1647" max="1656" width="12.5703125" style="4" customWidth="1"/>
    <col min="1657" max="1901" width="9.140625" style="4"/>
    <col min="1902" max="1902" width="69.42578125" style="4" customWidth="1"/>
    <col min="1903" max="1912" width="12.5703125" style="4" customWidth="1"/>
    <col min="1913" max="2157" width="9.140625" style="4"/>
    <col min="2158" max="2158" width="69.42578125" style="4" customWidth="1"/>
    <col min="2159" max="2168" width="12.5703125" style="4" customWidth="1"/>
    <col min="2169" max="2413" width="9.140625" style="4"/>
    <col min="2414" max="2414" width="69.42578125" style="4" customWidth="1"/>
    <col min="2415" max="2424" width="12.5703125" style="4" customWidth="1"/>
    <col min="2425" max="2669" width="9.140625" style="4"/>
    <col min="2670" max="2670" width="69.42578125" style="4" customWidth="1"/>
    <col min="2671" max="2680" width="12.5703125" style="4" customWidth="1"/>
    <col min="2681" max="2925" width="9.140625" style="4"/>
    <col min="2926" max="2926" width="69.42578125" style="4" customWidth="1"/>
    <col min="2927" max="2936" width="12.5703125" style="4" customWidth="1"/>
    <col min="2937" max="3181" width="9.140625" style="4"/>
    <col min="3182" max="3182" width="69.42578125" style="4" customWidth="1"/>
    <col min="3183" max="3192" width="12.5703125" style="4" customWidth="1"/>
    <col min="3193" max="3437" width="9.140625" style="4"/>
    <col min="3438" max="3438" width="69.42578125" style="4" customWidth="1"/>
    <col min="3439" max="3448" width="12.5703125" style="4" customWidth="1"/>
    <col min="3449" max="3693" width="9.140625" style="4"/>
    <col min="3694" max="3694" width="69.42578125" style="4" customWidth="1"/>
    <col min="3695" max="3704" width="12.5703125" style="4" customWidth="1"/>
    <col min="3705" max="3949" width="9.140625" style="4"/>
    <col min="3950" max="3950" width="69.42578125" style="4" customWidth="1"/>
    <col min="3951" max="3960" width="12.5703125" style="4" customWidth="1"/>
    <col min="3961" max="4205" width="9.140625" style="4"/>
    <col min="4206" max="4206" width="69.42578125" style="4" customWidth="1"/>
    <col min="4207" max="4216" width="12.5703125" style="4" customWidth="1"/>
    <col min="4217" max="4461" width="9.140625" style="4"/>
    <col min="4462" max="4462" width="69.42578125" style="4" customWidth="1"/>
    <col min="4463" max="4472" width="12.5703125" style="4" customWidth="1"/>
    <col min="4473" max="4717" width="9.140625" style="4"/>
    <col min="4718" max="4718" width="69.42578125" style="4" customWidth="1"/>
    <col min="4719" max="4728" width="12.5703125" style="4" customWidth="1"/>
    <col min="4729" max="4973" width="9.140625" style="4"/>
    <col min="4974" max="4974" width="69.42578125" style="4" customWidth="1"/>
    <col min="4975" max="4984" width="12.5703125" style="4" customWidth="1"/>
    <col min="4985" max="5229" width="9.140625" style="4"/>
    <col min="5230" max="5230" width="69.42578125" style="4" customWidth="1"/>
    <col min="5231" max="5240" width="12.5703125" style="4" customWidth="1"/>
    <col min="5241" max="5485" width="9.140625" style="4"/>
    <col min="5486" max="5486" width="69.42578125" style="4" customWidth="1"/>
    <col min="5487" max="5496" width="12.5703125" style="4" customWidth="1"/>
    <col min="5497" max="5741" width="9.140625" style="4"/>
    <col min="5742" max="5742" width="69.42578125" style="4" customWidth="1"/>
    <col min="5743" max="5752" width="12.5703125" style="4" customWidth="1"/>
    <col min="5753" max="5997" width="9.140625" style="4"/>
    <col min="5998" max="5998" width="69.42578125" style="4" customWidth="1"/>
    <col min="5999" max="6008" width="12.5703125" style="4" customWidth="1"/>
    <col min="6009" max="6253" width="9.140625" style="4"/>
    <col min="6254" max="6254" width="69.42578125" style="4" customWidth="1"/>
    <col min="6255" max="6264" width="12.5703125" style="4" customWidth="1"/>
    <col min="6265" max="6509" width="9.140625" style="4"/>
    <col min="6510" max="6510" width="69.42578125" style="4" customWidth="1"/>
    <col min="6511" max="6520" width="12.5703125" style="4" customWidth="1"/>
    <col min="6521" max="6765" width="9.140625" style="4"/>
    <col min="6766" max="6766" width="69.42578125" style="4" customWidth="1"/>
    <col min="6767" max="6776" width="12.5703125" style="4" customWidth="1"/>
    <col min="6777" max="7021" width="9.140625" style="4"/>
    <col min="7022" max="7022" width="69.42578125" style="4" customWidth="1"/>
    <col min="7023" max="7032" width="12.5703125" style="4" customWidth="1"/>
    <col min="7033" max="7277" width="9.140625" style="4"/>
    <col min="7278" max="7278" width="69.42578125" style="4" customWidth="1"/>
    <col min="7279" max="7288" width="12.5703125" style="4" customWidth="1"/>
    <col min="7289" max="7533" width="9.140625" style="4"/>
    <col min="7534" max="7534" width="69.42578125" style="4" customWidth="1"/>
    <col min="7535" max="7544" width="12.5703125" style="4" customWidth="1"/>
    <col min="7545" max="7789" width="9.140625" style="4"/>
    <col min="7790" max="7790" width="69.42578125" style="4" customWidth="1"/>
    <col min="7791" max="7800" width="12.5703125" style="4" customWidth="1"/>
    <col min="7801" max="8045" width="9.140625" style="4"/>
    <col min="8046" max="8046" width="69.42578125" style="4" customWidth="1"/>
    <col min="8047" max="8056" width="12.5703125" style="4" customWidth="1"/>
    <col min="8057" max="8301" width="9.140625" style="4"/>
    <col min="8302" max="8302" width="69.42578125" style="4" customWidth="1"/>
    <col min="8303" max="8312" width="12.5703125" style="4" customWidth="1"/>
    <col min="8313" max="8557" width="9.140625" style="4"/>
    <col min="8558" max="8558" width="69.42578125" style="4" customWidth="1"/>
    <col min="8559" max="8568" width="12.5703125" style="4" customWidth="1"/>
    <col min="8569" max="8813" width="9.140625" style="4"/>
    <col min="8814" max="8814" width="69.42578125" style="4" customWidth="1"/>
    <col min="8815" max="8824" width="12.5703125" style="4" customWidth="1"/>
    <col min="8825" max="9069" width="9.140625" style="4"/>
    <col min="9070" max="9070" width="69.42578125" style="4" customWidth="1"/>
    <col min="9071" max="9080" width="12.5703125" style="4" customWidth="1"/>
    <col min="9081" max="9325" width="9.140625" style="4"/>
    <col min="9326" max="9326" width="69.42578125" style="4" customWidth="1"/>
    <col min="9327" max="9336" width="12.5703125" style="4" customWidth="1"/>
    <col min="9337" max="9581" width="9.140625" style="4"/>
    <col min="9582" max="9582" width="69.42578125" style="4" customWidth="1"/>
    <col min="9583" max="9592" width="12.5703125" style="4" customWidth="1"/>
    <col min="9593" max="9837" width="9.140625" style="4"/>
    <col min="9838" max="9838" width="69.42578125" style="4" customWidth="1"/>
    <col min="9839" max="9848" width="12.5703125" style="4" customWidth="1"/>
    <col min="9849" max="10093" width="9.140625" style="4"/>
    <col min="10094" max="10094" width="69.42578125" style="4" customWidth="1"/>
    <col min="10095" max="10104" width="12.5703125" style="4" customWidth="1"/>
    <col min="10105" max="10349" width="9.140625" style="4"/>
    <col min="10350" max="10350" width="69.42578125" style="4" customWidth="1"/>
    <col min="10351" max="10360" width="12.5703125" style="4" customWidth="1"/>
    <col min="10361" max="10605" width="9.140625" style="4"/>
    <col min="10606" max="10606" width="69.42578125" style="4" customWidth="1"/>
    <col min="10607" max="10616" width="12.5703125" style="4" customWidth="1"/>
    <col min="10617" max="10861" width="9.140625" style="4"/>
    <col min="10862" max="10862" width="69.42578125" style="4" customWidth="1"/>
    <col min="10863" max="10872" width="12.5703125" style="4" customWidth="1"/>
    <col min="10873" max="11117" width="9.140625" style="4"/>
    <col min="11118" max="11118" width="69.42578125" style="4" customWidth="1"/>
    <col min="11119" max="11128" width="12.5703125" style="4" customWidth="1"/>
    <col min="11129" max="11373" width="9.140625" style="4"/>
    <col min="11374" max="11374" width="69.42578125" style="4" customWidth="1"/>
    <col min="11375" max="11384" width="12.5703125" style="4" customWidth="1"/>
    <col min="11385" max="11629" width="9.140625" style="4"/>
    <col min="11630" max="11630" width="69.42578125" style="4" customWidth="1"/>
    <col min="11631" max="11640" width="12.5703125" style="4" customWidth="1"/>
    <col min="11641" max="11885" width="9.140625" style="4"/>
    <col min="11886" max="11886" width="69.42578125" style="4" customWidth="1"/>
    <col min="11887" max="11896" width="12.5703125" style="4" customWidth="1"/>
    <col min="11897" max="12141" width="9.140625" style="4"/>
    <col min="12142" max="12142" width="69.42578125" style="4" customWidth="1"/>
    <col min="12143" max="12152" width="12.5703125" style="4" customWidth="1"/>
    <col min="12153" max="12397" width="9.140625" style="4"/>
    <col min="12398" max="12398" width="69.42578125" style="4" customWidth="1"/>
    <col min="12399" max="12408" width="12.5703125" style="4" customWidth="1"/>
    <col min="12409" max="12653" width="9.140625" style="4"/>
    <col min="12654" max="12654" width="69.42578125" style="4" customWidth="1"/>
    <col min="12655" max="12664" width="12.5703125" style="4" customWidth="1"/>
    <col min="12665" max="12909" width="9.140625" style="4"/>
    <col min="12910" max="12910" width="69.42578125" style="4" customWidth="1"/>
    <col min="12911" max="12920" width="12.5703125" style="4" customWidth="1"/>
    <col min="12921" max="13165" width="9.140625" style="4"/>
    <col min="13166" max="13166" width="69.42578125" style="4" customWidth="1"/>
    <col min="13167" max="13176" width="12.5703125" style="4" customWidth="1"/>
    <col min="13177" max="13421" width="9.140625" style="4"/>
    <col min="13422" max="13422" width="69.42578125" style="4" customWidth="1"/>
    <col min="13423" max="13432" width="12.5703125" style="4" customWidth="1"/>
    <col min="13433" max="13677" width="9.140625" style="4"/>
    <col min="13678" max="13678" width="69.42578125" style="4" customWidth="1"/>
    <col min="13679" max="13688" width="12.5703125" style="4" customWidth="1"/>
    <col min="13689" max="13933" width="9.140625" style="4"/>
    <col min="13934" max="13934" width="69.42578125" style="4" customWidth="1"/>
    <col min="13935" max="13944" width="12.5703125" style="4" customWidth="1"/>
    <col min="13945" max="14189" width="9.140625" style="4"/>
    <col min="14190" max="14190" width="69.42578125" style="4" customWidth="1"/>
    <col min="14191" max="14200" width="12.5703125" style="4" customWidth="1"/>
    <col min="14201" max="14445" width="9.140625" style="4"/>
    <col min="14446" max="14446" width="69.42578125" style="4" customWidth="1"/>
    <col min="14447" max="14456" width="12.5703125" style="4" customWidth="1"/>
    <col min="14457" max="14701" width="9.140625" style="4"/>
    <col min="14702" max="14702" width="69.42578125" style="4" customWidth="1"/>
    <col min="14703" max="14712" width="12.5703125" style="4" customWidth="1"/>
    <col min="14713" max="14957" width="9.140625" style="4"/>
    <col min="14958" max="14958" width="69.42578125" style="4" customWidth="1"/>
    <col min="14959" max="14968" width="12.5703125" style="4" customWidth="1"/>
    <col min="14969" max="15213" width="9.140625" style="4"/>
    <col min="15214" max="15214" width="69.42578125" style="4" customWidth="1"/>
    <col min="15215" max="15224" width="12.5703125" style="4" customWidth="1"/>
    <col min="15225" max="15469" width="9.140625" style="4"/>
    <col min="15470" max="15470" width="69.42578125" style="4" customWidth="1"/>
    <col min="15471" max="15480" width="12.5703125" style="4" customWidth="1"/>
    <col min="15481" max="15725" width="9.140625" style="4"/>
    <col min="15726" max="15726" width="69.42578125" style="4" customWidth="1"/>
    <col min="15727" max="15736" width="12.5703125" style="4" customWidth="1"/>
    <col min="15737" max="15981" width="9.140625" style="4"/>
    <col min="15982" max="15982" width="69.42578125" style="4" customWidth="1"/>
    <col min="15983" max="15992" width="12.5703125" style="4" customWidth="1"/>
    <col min="15993" max="16384" width="9.140625" style="4"/>
  </cols>
  <sheetData>
    <row r="1" spans="1:13" s="1" customFormat="1" ht="26.2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39" customHeight="1" x14ac:dyDescent="0.4">
      <c r="A2" s="54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7" customFormat="1" ht="15.75" x14ac:dyDescent="0.25">
      <c r="A5" s="5"/>
      <c r="B5" s="6">
        <v>43496</v>
      </c>
      <c r="C5" s="6">
        <v>43524</v>
      </c>
      <c r="D5" s="6">
        <v>43555</v>
      </c>
      <c r="E5" s="6">
        <v>43585</v>
      </c>
      <c r="F5" s="6">
        <v>43616</v>
      </c>
      <c r="G5" s="6">
        <v>43646</v>
      </c>
      <c r="H5" s="6">
        <v>43677</v>
      </c>
      <c r="I5" s="6">
        <v>43708</v>
      </c>
      <c r="J5" s="6">
        <v>43738</v>
      </c>
      <c r="K5" s="6">
        <v>43769</v>
      </c>
      <c r="L5" s="6">
        <v>43799</v>
      </c>
      <c r="M5" s="6">
        <v>43830</v>
      </c>
    </row>
    <row r="6" spans="1:13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4.25" x14ac:dyDescent="0.2">
      <c r="A8" s="12" t="s">
        <v>1</v>
      </c>
      <c r="B8" s="13">
        <f t="shared" ref="B8:C8" si="0">SUM(B9:B13)</f>
        <v>342478413.81</v>
      </c>
      <c r="C8" s="13">
        <f t="shared" si="0"/>
        <v>358256907.01999998</v>
      </c>
      <c r="D8" s="13">
        <f t="shared" ref="D8:E8" si="1">SUM(D9:D13)</f>
        <v>181780598.04999998</v>
      </c>
      <c r="E8" s="13">
        <f t="shared" si="1"/>
        <v>228254589.5</v>
      </c>
      <c r="F8" s="13">
        <f t="shared" ref="F8:G8" si="2">SUM(F9:F13)</f>
        <v>253062654.37000003</v>
      </c>
      <c r="G8" s="13">
        <f t="shared" si="2"/>
        <v>250573262.42999998</v>
      </c>
      <c r="H8" s="13">
        <f t="shared" ref="H8:I8" si="3">SUM(H9:H13)</f>
        <v>276231139.83000004</v>
      </c>
      <c r="I8" s="13">
        <f t="shared" si="3"/>
        <v>271111215.76000005</v>
      </c>
      <c r="J8" s="13">
        <f t="shared" ref="J8:K8" si="4">SUM(J9:J13)</f>
        <v>265902920.15000001</v>
      </c>
      <c r="K8" s="13">
        <f t="shared" si="4"/>
        <v>282108518.10000002</v>
      </c>
      <c r="L8" s="13">
        <f t="shared" ref="L8:M8" si="5">SUM(L9:L13)</f>
        <v>287272358.92000002</v>
      </c>
      <c r="M8" s="13">
        <f t="shared" si="5"/>
        <v>305779172.05000001</v>
      </c>
    </row>
    <row r="9" spans="1:13" x14ac:dyDescent="0.2">
      <c r="A9" s="14" t="s">
        <v>2</v>
      </c>
      <c r="B9" s="15">
        <f t="shared" ref="B9:C9" si="6">B20</f>
        <v>67812457.900000006</v>
      </c>
      <c r="C9" s="15">
        <f t="shared" si="6"/>
        <v>60497761.839999996</v>
      </c>
      <c r="D9" s="15">
        <f t="shared" ref="D9:E9" si="7">D20</f>
        <v>41939725.829999998</v>
      </c>
      <c r="E9" s="15">
        <f t="shared" si="7"/>
        <v>49935250.149999984</v>
      </c>
      <c r="F9" s="15">
        <f t="shared" ref="F9:G9" si="8">F20</f>
        <v>56361942.530000016</v>
      </c>
      <c r="G9" s="15">
        <f t="shared" si="8"/>
        <v>50478914.149999991</v>
      </c>
      <c r="H9" s="15">
        <f t="shared" ref="H9:I9" si="9">H20</f>
        <v>58724248.890000008</v>
      </c>
      <c r="I9" s="15">
        <f t="shared" si="9"/>
        <v>54858410.340000011</v>
      </c>
      <c r="J9" s="15">
        <f t="shared" ref="J9:K9" si="10">J20</f>
        <v>57544189.580000013</v>
      </c>
      <c r="K9" s="15">
        <f t="shared" si="10"/>
        <v>61188237.959999993</v>
      </c>
      <c r="L9" s="15">
        <f t="shared" ref="L9:M9" si="11">L20</f>
        <v>60165872.669999994</v>
      </c>
      <c r="M9" s="15">
        <f t="shared" si="11"/>
        <v>67771179.369999975</v>
      </c>
    </row>
    <row r="10" spans="1:13" x14ac:dyDescent="0.2">
      <c r="A10" s="14" t="s">
        <v>3</v>
      </c>
      <c r="B10" s="15">
        <f t="shared" ref="B10:C10" si="12">B65</f>
        <v>164220042.88999999</v>
      </c>
      <c r="C10" s="15">
        <f t="shared" si="12"/>
        <v>195234906.50999999</v>
      </c>
      <c r="D10" s="15">
        <f t="shared" ref="D10:E10" si="13">D65</f>
        <v>28953626.860000003</v>
      </c>
      <c r="E10" s="15">
        <f t="shared" si="13"/>
        <v>49947861.619999997</v>
      </c>
      <c r="F10" s="15">
        <f t="shared" ref="F10:G10" si="14">F65</f>
        <v>69984872.75</v>
      </c>
      <c r="G10" s="15">
        <f t="shared" si="14"/>
        <v>76765260.859999985</v>
      </c>
      <c r="H10" s="15">
        <f t="shared" ref="H10:I10" si="15">H65</f>
        <v>98139002.419999987</v>
      </c>
      <c r="I10" s="15">
        <f t="shared" si="15"/>
        <v>93491649.260000005</v>
      </c>
      <c r="J10" s="15">
        <f t="shared" ref="J10:K10" si="16">J65</f>
        <v>89945571.640000001</v>
      </c>
      <c r="K10" s="15">
        <f t="shared" si="16"/>
        <v>101015364.19</v>
      </c>
      <c r="L10" s="15">
        <f t="shared" ref="L10:M10" si="17">L65</f>
        <v>105284219.59999999</v>
      </c>
      <c r="M10" s="15">
        <f t="shared" si="17"/>
        <v>122203511.92000002</v>
      </c>
    </row>
    <row r="11" spans="1:13" x14ac:dyDescent="0.2">
      <c r="A11" s="14" t="s">
        <v>4</v>
      </c>
      <c r="B11" s="15">
        <f t="shared" ref="B11:C11" si="18">B88</f>
        <v>63220485.700000003</v>
      </c>
      <c r="C11" s="15">
        <f t="shared" si="18"/>
        <v>69092021.25999999</v>
      </c>
      <c r="D11" s="15">
        <f t="shared" ref="D11:E11" si="19">D88</f>
        <v>66299543.950000003</v>
      </c>
      <c r="E11" s="15">
        <f t="shared" si="19"/>
        <v>84195018.739999995</v>
      </c>
      <c r="F11" s="15">
        <f t="shared" ref="F11:G11" si="20">F88</f>
        <v>81822502.299999997</v>
      </c>
      <c r="G11" s="15">
        <f t="shared" si="20"/>
        <v>83884771.280000001</v>
      </c>
      <c r="H11" s="15">
        <f t="shared" ref="H11:I11" si="21">H88</f>
        <v>78671780.879999995</v>
      </c>
      <c r="I11" s="15">
        <f t="shared" si="21"/>
        <v>86589603.200000003</v>
      </c>
      <c r="J11" s="15">
        <f t="shared" ref="J11:K11" si="22">J88</f>
        <v>84221499.219999984</v>
      </c>
      <c r="K11" s="15">
        <f t="shared" si="22"/>
        <v>82801299.460000008</v>
      </c>
      <c r="L11" s="15">
        <f t="shared" ref="L11:M11" si="23">L88</f>
        <v>84279545.799999997</v>
      </c>
      <c r="M11" s="15">
        <f t="shared" si="23"/>
        <v>81469892.719999999</v>
      </c>
    </row>
    <row r="12" spans="1:13" x14ac:dyDescent="0.2">
      <c r="A12" s="14" t="s">
        <v>5</v>
      </c>
      <c r="B12" s="15">
        <f t="shared" ref="B12:C12" si="24">B99</f>
        <v>46715037.230000004</v>
      </c>
      <c r="C12" s="15">
        <f t="shared" si="24"/>
        <v>33021640.010000002</v>
      </c>
      <c r="D12" s="15">
        <f t="shared" ref="D12:E12" si="25">D99</f>
        <v>44133174.460000001</v>
      </c>
      <c r="E12" s="15">
        <f t="shared" si="25"/>
        <v>43721530.110000007</v>
      </c>
      <c r="F12" s="15">
        <f t="shared" ref="F12:G12" si="26">F99</f>
        <v>44463634.329999998</v>
      </c>
      <c r="G12" s="15">
        <f t="shared" si="26"/>
        <v>39027418.620000005</v>
      </c>
      <c r="H12" s="15">
        <f t="shared" ref="H12:I12" si="27">H99</f>
        <v>40242332.539999999</v>
      </c>
      <c r="I12" s="15">
        <f t="shared" si="27"/>
        <v>35723851.740000002</v>
      </c>
      <c r="J12" s="15">
        <f t="shared" ref="J12:K12" si="28">J99</f>
        <v>33789173.68</v>
      </c>
      <c r="K12" s="15">
        <f t="shared" si="28"/>
        <v>36836597.519999996</v>
      </c>
      <c r="L12" s="15">
        <f t="shared" ref="L12:M12" si="29">L99</f>
        <v>36925577.049999997</v>
      </c>
      <c r="M12" s="15">
        <f t="shared" si="29"/>
        <v>34051299.119999997</v>
      </c>
    </row>
    <row r="13" spans="1:13" x14ac:dyDescent="0.2">
      <c r="A13" s="14" t="s">
        <v>6</v>
      </c>
      <c r="B13" s="16">
        <f t="shared" ref="B13:C13" si="30">B110</f>
        <v>510390.09</v>
      </c>
      <c r="C13" s="16">
        <f t="shared" si="30"/>
        <v>410577.4</v>
      </c>
      <c r="D13" s="16">
        <f t="shared" ref="D13:E13" si="31">D110</f>
        <v>454526.95</v>
      </c>
      <c r="E13" s="16">
        <f t="shared" si="31"/>
        <v>454928.88</v>
      </c>
      <c r="F13" s="16">
        <f t="shared" ref="F13:G13" si="32">F110</f>
        <v>429702.46</v>
      </c>
      <c r="G13" s="16">
        <f t="shared" si="32"/>
        <v>416897.52</v>
      </c>
      <c r="H13" s="16">
        <f t="shared" ref="H13:I13" si="33">H110</f>
        <v>453775.1</v>
      </c>
      <c r="I13" s="16">
        <f t="shared" si="33"/>
        <v>447701.22</v>
      </c>
      <c r="J13" s="16">
        <f t="shared" ref="J13:K13" si="34">J110</f>
        <v>402486.03</v>
      </c>
      <c r="K13" s="16">
        <f t="shared" si="34"/>
        <v>267018.96999999997</v>
      </c>
      <c r="L13" s="16">
        <f t="shared" ref="L13:M13" si="35">L110</f>
        <v>617143.80000000005</v>
      </c>
      <c r="M13" s="16">
        <f t="shared" si="35"/>
        <v>283288.92</v>
      </c>
    </row>
    <row r="14" spans="1:13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2" t="s">
        <v>7</v>
      </c>
      <c r="B15" s="13">
        <f t="shared" ref="B15:C15" si="36">SUM(B16:B17)</f>
        <v>522029061.71999985</v>
      </c>
      <c r="C15" s="13">
        <f t="shared" si="36"/>
        <v>407881875.04999989</v>
      </c>
      <c r="D15" s="13">
        <f t="shared" ref="D15:E15" si="37">SUM(D16:D17)</f>
        <v>467889199.74000019</v>
      </c>
      <c r="E15" s="13">
        <f t="shared" si="37"/>
        <v>511264470.9799999</v>
      </c>
      <c r="F15" s="13">
        <f t="shared" ref="F15:G15" si="38">SUM(F16:F17)</f>
        <v>506181745.19999999</v>
      </c>
      <c r="G15" s="13">
        <f t="shared" si="38"/>
        <v>451795246.51000017</v>
      </c>
      <c r="H15" s="13">
        <f t="shared" ref="H15:I15" si="39">SUM(H16:H17)</f>
        <v>528523290.44999999</v>
      </c>
      <c r="I15" s="13">
        <f t="shared" si="39"/>
        <v>481856441.59000009</v>
      </c>
      <c r="J15" s="13">
        <f t="shared" ref="J15:K15" si="40">SUM(J16:J17)</f>
        <v>478434400.66000003</v>
      </c>
      <c r="K15" s="13">
        <f t="shared" si="40"/>
        <v>543356622.55000007</v>
      </c>
      <c r="L15" s="13">
        <f t="shared" ref="L15:M15" si="41">SUM(L16:L17)</f>
        <v>535613466.81999993</v>
      </c>
      <c r="M15" s="13">
        <f t="shared" si="41"/>
        <v>548959221.27999973</v>
      </c>
    </row>
    <row r="16" spans="1:13" x14ac:dyDescent="0.2">
      <c r="A16" s="14" t="s">
        <v>8</v>
      </c>
      <c r="B16" s="17">
        <v>519380737.22999984</v>
      </c>
      <c r="C16" s="17">
        <v>405582281.70999992</v>
      </c>
      <c r="D16" s="17">
        <v>465301790.69000018</v>
      </c>
      <c r="E16" s="17">
        <v>509199575.82999992</v>
      </c>
      <c r="F16" s="17">
        <v>503911393.33999997</v>
      </c>
      <c r="G16" s="17">
        <v>449439419.99000019</v>
      </c>
      <c r="H16" s="17">
        <v>525945156.13999999</v>
      </c>
      <c r="I16" s="17">
        <v>479572580.1500001</v>
      </c>
      <c r="J16" s="17">
        <v>475880506.16000003</v>
      </c>
      <c r="K16" s="17">
        <v>541129648.97000003</v>
      </c>
      <c r="L16" s="17">
        <v>533294352.74999994</v>
      </c>
      <c r="M16" s="17">
        <v>546506573.27999973</v>
      </c>
    </row>
    <row r="17" spans="1:14" x14ac:dyDescent="0.2">
      <c r="A17" s="14" t="s">
        <v>9</v>
      </c>
      <c r="B17" s="17">
        <v>2648324.4899999998</v>
      </c>
      <c r="C17" s="17">
        <v>2299593.34</v>
      </c>
      <c r="D17" s="17">
        <v>2587409.0500000003</v>
      </c>
      <c r="E17" s="17">
        <v>2064895.1499999997</v>
      </c>
      <c r="F17" s="17">
        <v>2270351.86</v>
      </c>
      <c r="G17" s="17">
        <v>2355826.52</v>
      </c>
      <c r="H17" s="17">
        <v>2578134.31</v>
      </c>
      <c r="I17" s="17">
        <v>2283861.44</v>
      </c>
      <c r="J17" s="17">
        <v>2553894.5</v>
      </c>
      <c r="K17" s="17">
        <v>2226973.5799999996</v>
      </c>
      <c r="L17" s="17">
        <v>2319114.0700000003</v>
      </c>
      <c r="M17" s="17">
        <v>2452647.9999999991</v>
      </c>
    </row>
    <row r="18" spans="1:14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4" x14ac:dyDescent="0.2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 ht="14.25" x14ac:dyDescent="0.2">
      <c r="A20" s="12" t="s">
        <v>10</v>
      </c>
      <c r="B20" s="19">
        <f t="shared" ref="B20:C20" si="42">SUM(B21:B40)</f>
        <v>67812457.900000006</v>
      </c>
      <c r="C20" s="19">
        <f t="shared" si="42"/>
        <v>60497761.839999996</v>
      </c>
      <c r="D20" s="19">
        <f t="shared" ref="D20:E20" si="43">SUM(D21:D40)</f>
        <v>41939725.829999998</v>
      </c>
      <c r="E20" s="19">
        <f t="shared" si="43"/>
        <v>49935250.149999984</v>
      </c>
      <c r="F20" s="19">
        <f t="shared" ref="F20:G20" si="44">SUM(F21:F40)</f>
        <v>56361942.530000016</v>
      </c>
      <c r="G20" s="19">
        <f t="shared" si="44"/>
        <v>50478914.149999991</v>
      </c>
      <c r="H20" s="19">
        <f t="shared" ref="H20:I20" si="45">SUM(H21:H40)</f>
        <v>58724248.890000008</v>
      </c>
      <c r="I20" s="19">
        <f t="shared" si="45"/>
        <v>54858410.340000011</v>
      </c>
      <c r="J20" s="19">
        <f t="shared" ref="J20:K20" si="46">SUM(J21:J40)</f>
        <v>57544189.580000013</v>
      </c>
      <c r="K20" s="19">
        <f t="shared" si="46"/>
        <v>61188237.959999993</v>
      </c>
      <c r="L20" s="19">
        <f t="shared" ref="L20:M20" si="47">SUM(L21:L40)</f>
        <v>60165872.669999994</v>
      </c>
      <c r="M20" s="19">
        <f t="shared" si="47"/>
        <v>67771179.369999975</v>
      </c>
      <c r="N20" s="46"/>
    </row>
    <row r="21" spans="1:14" x14ac:dyDescent="0.2">
      <c r="A21" s="14" t="s">
        <v>11</v>
      </c>
      <c r="B21" s="20">
        <v>41425512.350000001</v>
      </c>
      <c r="C21" s="20">
        <v>37110844.549999997</v>
      </c>
      <c r="D21" s="20">
        <v>22928628.75</v>
      </c>
      <c r="E21" s="20">
        <v>27711325.75</v>
      </c>
      <c r="F21" s="20">
        <v>30840597.760000002</v>
      </c>
      <c r="G21" s="20">
        <v>31156717.59</v>
      </c>
      <c r="H21" s="20">
        <v>31410174.82</v>
      </c>
      <c r="I21" s="20">
        <v>32930927.900000002</v>
      </c>
      <c r="J21" s="20">
        <v>34008371.020000003</v>
      </c>
      <c r="K21" s="20">
        <v>33479138.299999997</v>
      </c>
      <c r="L21" s="20">
        <v>32869819.440000001</v>
      </c>
      <c r="M21" s="20">
        <v>34814055.179999992</v>
      </c>
    </row>
    <row r="22" spans="1:14" x14ac:dyDescent="0.2">
      <c r="A22" s="14" t="s">
        <v>12</v>
      </c>
      <c r="B22" s="20">
        <v>27088.33</v>
      </c>
      <c r="C22" s="20">
        <v>9362.25</v>
      </c>
      <c r="D22" s="20">
        <v>71662.48000000001</v>
      </c>
      <c r="E22" s="20">
        <v>8151.92</v>
      </c>
      <c r="F22" s="20">
        <v>67377.95</v>
      </c>
      <c r="G22" s="20">
        <v>18039.89</v>
      </c>
      <c r="H22" s="20">
        <v>42984.62</v>
      </c>
      <c r="I22" s="20">
        <v>33462.15</v>
      </c>
      <c r="J22" s="20">
        <v>56520.22</v>
      </c>
      <c r="K22" s="20">
        <v>18427.05</v>
      </c>
      <c r="L22" s="20">
        <v>39723.43</v>
      </c>
      <c r="M22" s="20">
        <v>40609.119999999995</v>
      </c>
    </row>
    <row r="23" spans="1:14" x14ac:dyDescent="0.2">
      <c r="A23" s="14" t="s">
        <v>13</v>
      </c>
      <c r="B23" s="20">
        <v>2231879.9500000002</v>
      </c>
      <c r="C23" s="20">
        <v>3459826.82</v>
      </c>
      <c r="D23" s="20">
        <v>1229558.24</v>
      </c>
      <c r="E23" s="20">
        <v>1490763.34</v>
      </c>
      <c r="F23" s="20">
        <v>3601281.93</v>
      </c>
      <c r="G23" s="20">
        <v>1180991.5</v>
      </c>
      <c r="H23" s="20">
        <v>3248005.22</v>
      </c>
      <c r="I23" s="20">
        <v>1664436.64</v>
      </c>
      <c r="J23" s="20">
        <v>1457174.8</v>
      </c>
      <c r="K23" s="20">
        <v>2546105.66</v>
      </c>
      <c r="L23" s="20">
        <v>1705061.41</v>
      </c>
      <c r="M23" s="20">
        <v>3700095.56</v>
      </c>
    </row>
    <row r="24" spans="1:14" x14ac:dyDescent="0.2">
      <c r="A24" s="14" t="s">
        <v>14</v>
      </c>
      <c r="B24" s="20">
        <v>347508.19999999995</v>
      </c>
      <c r="C24" s="20">
        <v>307457.5</v>
      </c>
      <c r="D24" s="20">
        <v>239854.11000000002</v>
      </c>
      <c r="E24" s="20">
        <v>224870.08</v>
      </c>
      <c r="F24" s="20">
        <v>269555.34000000003</v>
      </c>
      <c r="G24" s="20">
        <v>221097.36</v>
      </c>
      <c r="H24" s="20">
        <v>218726.38</v>
      </c>
      <c r="I24" s="20">
        <v>302210.08</v>
      </c>
      <c r="J24" s="20">
        <v>267207.92</v>
      </c>
      <c r="K24" s="20">
        <v>349113.02999999997</v>
      </c>
      <c r="L24" s="20">
        <v>216151.96</v>
      </c>
      <c r="M24" s="20">
        <v>286690.53000000003</v>
      </c>
    </row>
    <row r="25" spans="1:14" x14ac:dyDescent="0.2">
      <c r="A25" s="14" t="s">
        <v>15</v>
      </c>
      <c r="B25" s="20">
        <v>1016729.92</v>
      </c>
      <c r="C25" s="20">
        <v>893056.48</v>
      </c>
      <c r="D25" s="20">
        <v>899967.01</v>
      </c>
      <c r="E25" s="20">
        <v>798106.97</v>
      </c>
      <c r="F25" s="20">
        <v>1257615.3800000001</v>
      </c>
      <c r="G25" s="20">
        <v>945850.79</v>
      </c>
      <c r="H25" s="20">
        <v>1264964.3399999999</v>
      </c>
      <c r="I25" s="20">
        <v>1025404.65</v>
      </c>
      <c r="J25" s="20">
        <v>1197794.55</v>
      </c>
      <c r="K25" s="20">
        <v>1017166.39</v>
      </c>
      <c r="L25" s="20">
        <v>1334837.21</v>
      </c>
      <c r="M25" s="20">
        <v>1538812.63</v>
      </c>
    </row>
    <row r="26" spans="1:14" x14ac:dyDescent="0.2">
      <c r="A26" s="14" t="s">
        <v>16</v>
      </c>
      <c r="B26" s="20">
        <v>691227.11</v>
      </c>
      <c r="C26" s="20">
        <v>393496.44</v>
      </c>
      <c r="D26" s="20">
        <v>450199.63</v>
      </c>
      <c r="E26" s="20">
        <v>593308.74</v>
      </c>
      <c r="F26" s="20">
        <v>578288.39</v>
      </c>
      <c r="G26" s="20">
        <v>416555.06</v>
      </c>
      <c r="H26" s="20">
        <v>634186.03</v>
      </c>
      <c r="I26" s="20">
        <v>508431.42000000004</v>
      </c>
      <c r="J26" s="20">
        <v>622574.02</v>
      </c>
      <c r="K26" s="20">
        <v>495146.35000000003</v>
      </c>
      <c r="L26" s="20">
        <v>667710.06000000006</v>
      </c>
      <c r="M26" s="20">
        <v>737747.55</v>
      </c>
    </row>
    <row r="27" spans="1:14" ht="14.25" x14ac:dyDescent="0.2">
      <c r="A27" s="14" t="s">
        <v>17</v>
      </c>
      <c r="B27" s="20">
        <v>415831.48</v>
      </c>
      <c r="C27" s="20">
        <v>251251.6</v>
      </c>
      <c r="D27" s="20">
        <v>307694.24</v>
      </c>
      <c r="E27" s="20">
        <v>268777.17</v>
      </c>
      <c r="F27" s="20">
        <v>302789.57</v>
      </c>
      <c r="G27" s="20">
        <v>261769.17</v>
      </c>
      <c r="H27" s="20">
        <v>485652.41000000003</v>
      </c>
      <c r="I27" s="20">
        <v>357897.74</v>
      </c>
      <c r="J27" s="20">
        <v>290729.7</v>
      </c>
      <c r="K27" s="20">
        <v>295137.3</v>
      </c>
      <c r="L27" s="20">
        <v>288994.65000000002</v>
      </c>
      <c r="M27" s="20">
        <v>367651.66000000003</v>
      </c>
    </row>
    <row r="28" spans="1:14" ht="14.25" x14ac:dyDescent="0.2">
      <c r="A28" s="14" t="s">
        <v>18</v>
      </c>
      <c r="B28" s="20">
        <v>1092386.1300000001</v>
      </c>
      <c r="C28" s="20">
        <v>982683.79</v>
      </c>
      <c r="D28" s="20">
        <v>945257.77</v>
      </c>
      <c r="E28" s="20">
        <v>944640.07000000007</v>
      </c>
      <c r="F28" s="20">
        <v>889385.64</v>
      </c>
      <c r="G28" s="20">
        <v>879183.63</v>
      </c>
      <c r="H28" s="20">
        <v>1431831.9</v>
      </c>
      <c r="I28" s="20">
        <v>1247073.8400000001</v>
      </c>
      <c r="J28" s="20">
        <v>1022157.52</v>
      </c>
      <c r="K28" s="20">
        <v>1395660.9000000001</v>
      </c>
      <c r="L28" s="20">
        <v>1383604.94</v>
      </c>
      <c r="M28" s="20">
        <v>1347206.3900000001</v>
      </c>
    </row>
    <row r="29" spans="1:14" ht="14.25" x14ac:dyDescent="0.2">
      <c r="A29" s="14" t="s">
        <v>19</v>
      </c>
      <c r="B29" s="20">
        <v>175114.32</v>
      </c>
      <c r="C29" s="20">
        <v>74918.030000000013</v>
      </c>
      <c r="D29" s="20">
        <v>52809.5</v>
      </c>
      <c r="E29" s="20">
        <v>155289.85999999999</v>
      </c>
      <c r="F29" s="20">
        <v>344122.7</v>
      </c>
      <c r="G29" s="20">
        <v>74286.62</v>
      </c>
      <c r="H29" s="20">
        <v>69635.95</v>
      </c>
      <c r="I29" s="20">
        <v>146861.37999999998</v>
      </c>
      <c r="J29" s="20">
        <v>166412.27000000002</v>
      </c>
      <c r="K29" s="20">
        <v>111871.81999999999</v>
      </c>
      <c r="L29" s="20">
        <v>32880.300000000003</v>
      </c>
      <c r="M29" s="20">
        <v>70611.460000000006</v>
      </c>
    </row>
    <row r="30" spans="1:14" x14ac:dyDescent="0.2">
      <c r="A30" s="14" t="s">
        <v>20</v>
      </c>
      <c r="B30" s="20">
        <v>1106338.6499999999</v>
      </c>
      <c r="C30" s="20">
        <v>653577.17000000004</v>
      </c>
      <c r="D30" s="20">
        <v>561146.88</v>
      </c>
      <c r="E30" s="20">
        <v>693753.79</v>
      </c>
      <c r="F30" s="20">
        <v>765427.39</v>
      </c>
      <c r="G30" s="20">
        <v>602351.84</v>
      </c>
      <c r="H30" s="20">
        <v>955205.27</v>
      </c>
      <c r="I30" s="20">
        <v>741760.28</v>
      </c>
      <c r="J30" s="20">
        <v>653773.29</v>
      </c>
      <c r="K30" s="20">
        <v>1059191.95</v>
      </c>
      <c r="L30" s="20">
        <v>775053.43</v>
      </c>
      <c r="M30" s="20">
        <v>1100728.5900000001</v>
      </c>
    </row>
    <row r="31" spans="1:14" x14ac:dyDescent="0.2">
      <c r="A31" s="14" t="s">
        <v>21</v>
      </c>
      <c r="B31" s="20">
        <v>554743.93000000005</v>
      </c>
      <c r="C31" s="20">
        <v>444040.42</v>
      </c>
      <c r="D31" s="20">
        <v>531303.01</v>
      </c>
      <c r="E31" s="20">
        <v>582234.82999999996</v>
      </c>
      <c r="F31" s="20">
        <v>624057.46</v>
      </c>
      <c r="G31" s="20">
        <v>703268.79</v>
      </c>
      <c r="H31" s="20">
        <v>664714.18000000005</v>
      </c>
      <c r="I31" s="20">
        <v>501197.83</v>
      </c>
      <c r="J31" s="20">
        <v>641504.61</v>
      </c>
      <c r="K31" s="20">
        <v>737760.16</v>
      </c>
      <c r="L31" s="20">
        <v>525216.52</v>
      </c>
      <c r="M31" s="20">
        <v>665606.65</v>
      </c>
    </row>
    <row r="32" spans="1:14" x14ac:dyDescent="0.2">
      <c r="A32" s="14" t="s">
        <v>22</v>
      </c>
      <c r="B32" s="20">
        <v>763807.21</v>
      </c>
      <c r="C32" s="20">
        <v>643932.88</v>
      </c>
      <c r="D32" s="20">
        <v>349606.06</v>
      </c>
      <c r="E32" s="20">
        <v>317525.11</v>
      </c>
      <c r="F32" s="20">
        <v>775849.94000000006</v>
      </c>
      <c r="G32" s="20">
        <v>389317.21</v>
      </c>
      <c r="H32" s="20">
        <v>467908.9</v>
      </c>
      <c r="I32" s="20">
        <v>586079.28</v>
      </c>
      <c r="J32" s="20">
        <v>659381.1</v>
      </c>
      <c r="K32" s="20">
        <v>474252.80000000005</v>
      </c>
      <c r="L32" s="20">
        <v>502342.01</v>
      </c>
      <c r="M32" s="20">
        <v>489617.55</v>
      </c>
    </row>
    <row r="33" spans="1:14" x14ac:dyDescent="0.2">
      <c r="A33" s="14" t="s">
        <v>23</v>
      </c>
      <c r="B33" s="20">
        <v>475.2</v>
      </c>
      <c r="C33" s="20">
        <v>0</v>
      </c>
      <c r="D33" s="20">
        <v>0</v>
      </c>
      <c r="E33" s="20">
        <v>769.82</v>
      </c>
      <c r="F33" s="20">
        <v>1492.13</v>
      </c>
      <c r="G33" s="20">
        <v>281.66000000000003</v>
      </c>
      <c r="H33" s="20">
        <v>1684.37</v>
      </c>
      <c r="I33" s="20">
        <v>0</v>
      </c>
      <c r="J33" s="20">
        <v>1018.5300000000001</v>
      </c>
      <c r="K33" s="20">
        <v>10.220000000000001</v>
      </c>
      <c r="L33" s="20">
        <v>1596.67</v>
      </c>
      <c r="M33" s="20">
        <v>1.8</v>
      </c>
    </row>
    <row r="34" spans="1:14" ht="14.25" x14ac:dyDescent="0.2">
      <c r="A34" s="14" t="s">
        <v>24</v>
      </c>
      <c r="B34" s="20">
        <v>1005653.85</v>
      </c>
      <c r="C34" s="20">
        <v>806150.4</v>
      </c>
      <c r="D34" s="20">
        <v>983446.2</v>
      </c>
      <c r="E34" s="20">
        <v>944330.23</v>
      </c>
      <c r="F34" s="20">
        <v>1077671.98</v>
      </c>
      <c r="G34" s="20">
        <v>806306.75</v>
      </c>
      <c r="H34" s="20">
        <v>989661.01</v>
      </c>
      <c r="I34" s="20">
        <v>899882.22</v>
      </c>
      <c r="J34" s="20">
        <v>1166969.99</v>
      </c>
      <c r="K34" s="20">
        <v>1044165.02</v>
      </c>
      <c r="L34" s="20">
        <v>1300203.0900000001</v>
      </c>
      <c r="M34" s="20">
        <v>1798424.11</v>
      </c>
    </row>
    <row r="35" spans="1:14" ht="14.25" x14ac:dyDescent="0.2">
      <c r="A35" s="14" t="s">
        <v>25</v>
      </c>
      <c r="B35" s="20">
        <v>10459770.65</v>
      </c>
      <c r="C35" s="20">
        <v>7681699.3000000007</v>
      </c>
      <c r="D35" s="20">
        <v>7957568.5900000008</v>
      </c>
      <c r="E35" s="20">
        <v>8557033.5799999982</v>
      </c>
      <c r="F35" s="20">
        <v>8970097.8000000026</v>
      </c>
      <c r="G35" s="20">
        <v>7552028.4199999999</v>
      </c>
      <c r="H35" s="20">
        <v>10160233.500000002</v>
      </c>
      <c r="I35" s="20">
        <v>8741353.4500000011</v>
      </c>
      <c r="J35" s="20">
        <v>9305823.5999999996</v>
      </c>
      <c r="K35" s="20">
        <v>10910862.890000001</v>
      </c>
      <c r="L35" s="20">
        <v>10850119.050000001</v>
      </c>
      <c r="M35" s="20">
        <v>12094310.129999997</v>
      </c>
    </row>
    <row r="36" spans="1:14" x14ac:dyDescent="0.2">
      <c r="A36" s="14" t="s">
        <v>26</v>
      </c>
      <c r="B36" s="20">
        <v>1762318.08</v>
      </c>
      <c r="C36" s="20">
        <v>1692259.47</v>
      </c>
      <c r="D36" s="20">
        <v>1222273.8599999999</v>
      </c>
      <c r="E36" s="20">
        <v>1377812.8699999999</v>
      </c>
      <c r="F36" s="20">
        <v>1471191.32</v>
      </c>
      <c r="G36" s="20">
        <v>1835800.23</v>
      </c>
      <c r="H36" s="20">
        <v>1848375.31</v>
      </c>
      <c r="I36" s="20">
        <v>1402930.98</v>
      </c>
      <c r="J36" s="20">
        <v>1580245.89</v>
      </c>
      <c r="K36" s="20">
        <v>1449052.9700000002</v>
      </c>
      <c r="L36" s="20">
        <v>1793734.51</v>
      </c>
      <c r="M36" s="20">
        <v>1755078.2799999998</v>
      </c>
    </row>
    <row r="37" spans="1:14" x14ac:dyDescent="0.2">
      <c r="A37" s="14" t="s">
        <v>27</v>
      </c>
      <c r="B37" s="20">
        <v>0</v>
      </c>
      <c r="C37" s="20">
        <v>297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4" ht="14.25" x14ac:dyDescent="0.2">
      <c r="A38" s="14" t="s">
        <v>28</v>
      </c>
      <c r="B38" s="20">
        <v>51061.960000000006</v>
      </c>
      <c r="C38" s="20">
        <v>27962.880000000001</v>
      </c>
      <c r="D38" s="20">
        <v>51000.29</v>
      </c>
      <c r="E38" s="20">
        <v>44450.479999999996</v>
      </c>
      <c r="F38" s="20">
        <v>48481.959999999992</v>
      </c>
      <c r="G38" s="20">
        <v>37313.300000000003</v>
      </c>
      <c r="H38" s="20">
        <v>69476.790000000008</v>
      </c>
      <c r="I38" s="20">
        <v>45789.45</v>
      </c>
      <c r="J38" s="20">
        <v>41700.409999999996</v>
      </c>
      <c r="K38" s="20">
        <v>62199.259999999995</v>
      </c>
      <c r="L38" s="20">
        <v>54087.360000000001</v>
      </c>
      <c r="M38" s="20">
        <v>48929.01</v>
      </c>
    </row>
    <row r="39" spans="1:14" x14ac:dyDescent="0.2">
      <c r="A39" s="14" t="s">
        <v>29</v>
      </c>
      <c r="B39" s="20">
        <v>1083738.24</v>
      </c>
      <c r="C39" s="20">
        <v>707613.18</v>
      </c>
      <c r="D39" s="20">
        <v>914706.26</v>
      </c>
      <c r="E39" s="20">
        <v>867236.91</v>
      </c>
      <c r="F39" s="20">
        <v>982301.1</v>
      </c>
      <c r="G39" s="20">
        <v>946977.72</v>
      </c>
      <c r="H39" s="20">
        <v>1087734.3899999999</v>
      </c>
      <c r="I39" s="20">
        <v>739916.77</v>
      </c>
      <c r="J39" s="20">
        <v>1109161.99</v>
      </c>
      <c r="K39" s="20">
        <v>838763.92</v>
      </c>
      <c r="L39" s="20">
        <v>978446.76</v>
      </c>
      <c r="M39" s="20">
        <v>1352796.64</v>
      </c>
    </row>
    <row r="40" spans="1:14" x14ac:dyDescent="0.2">
      <c r="A40" s="14" t="s">
        <v>30</v>
      </c>
      <c r="B40" s="20">
        <v>3601272.3400000003</v>
      </c>
      <c r="C40" s="20">
        <v>4357331.68</v>
      </c>
      <c r="D40" s="20">
        <v>2243042.9500000002</v>
      </c>
      <c r="E40" s="20">
        <v>4354868.63</v>
      </c>
      <c r="F40" s="20">
        <v>3494356.79</v>
      </c>
      <c r="G40" s="20">
        <v>2450776.62</v>
      </c>
      <c r="H40" s="20">
        <v>3673093.5</v>
      </c>
      <c r="I40" s="20">
        <v>2982794.28</v>
      </c>
      <c r="J40" s="20">
        <v>3295668.15</v>
      </c>
      <c r="K40" s="20">
        <v>4904211.9700000007</v>
      </c>
      <c r="L40" s="20">
        <v>4846289.87</v>
      </c>
      <c r="M40" s="20">
        <v>5562206.5300000003</v>
      </c>
    </row>
    <row r="41" spans="1:14" x14ac:dyDescent="0.2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4" ht="14.25" x14ac:dyDescent="0.2">
      <c r="A42" s="12" t="s">
        <v>31</v>
      </c>
      <c r="B42" s="22">
        <f t="shared" ref="B42:C42" si="48">SUM(B43:B62)</f>
        <v>15232609.571</v>
      </c>
      <c r="C42" s="22">
        <f t="shared" si="48"/>
        <v>13483392.384</v>
      </c>
      <c r="D42" s="22">
        <f t="shared" ref="D42:E42" si="49">SUM(D43:D62)</f>
        <v>8848625.7099999972</v>
      </c>
      <c r="E42" s="22">
        <f t="shared" si="49"/>
        <v>10458646.288000001</v>
      </c>
      <c r="F42" s="22">
        <f t="shared" ref="F42:G42" si="50">SUM(F43:F62)</f>
        <v>11524853.333000001</v>
      </c>
      <c r="G42" s="22">
        <f t="shared" si="50"/>
        <v>11442192.154999997</v>
      </c>
      <c r="H42" s="22">
        <f t="shared" ref="H42:I42" si="51">SUM(H43:H62)</f>
        <v>12038840.273</v>
      </c>
      <c r="I42" s="22">
        <f t="shared" si="51"/>
        <v>12234848.106000002</v>
      </c>
      <c r="J42" s="22">
        <f t="shared" ref="J42:K42" si="52">SUM(J43:J62)</f>
        <v>12593674.879999999</v>
      </c>
      <c r="K42" s="22">
        <f t="shared" si="52"/>
        <v>12643575.845999999</v>
      </c>
      <c r="L42" s="22">
        <f t="shared" ref="L42:M42" si="53">SUM(L43:L62)</f>
        <v>12552378.27</v>
      </c>
      <c r="M42" s="22">
        <f t="shared" si="53"/>
        <v>13632705.747</v>
      </c>
    </row>
    <row r="43" spans="1:14" x14ac:dyDescent="0.2">
      <c r="A43" s="14" t="s">
        <v>11</v>
      </c>
      <c r="B43" s="23">
        <v>13049385.908</v>
      </c>
      <c r="C43" s="23">
        <v>11634321.68</v>
      </c>
      <c r="D43" s="23">
        <v>7245528.8039999995</v>
      </c>
      <c r="E43" s="23">
        <v>8677671.8809999991</v>
      </c>
      <c r="F43" s="23">
        <v>9596677.8809999991</v>
      </c>
      <c r="G43" s="23">
        <v>9708087.9539999999</v>
      </c>
      <c r="H43" s="23">
        <v>9845212.9729999993</v>
      </c>
      <c r="I43" s="23">
        <v>10419721.759</v>
      </c>
      <c r="J43" s="23">
        <v>10638770.435000001</v>
      </c>
      <c r="K43" s="23">
        <v>10463233.615</v>
      </c>
      <c r="L43" s="23">
        <v>10342422.657</v>
      </c>
      <c r="M43" s="23">
        <v>11073479.516000001</v>
      </c>
      <c r="N43" s="48"/>
    </row>
    <row r="44" spans="1:14" x14ac:dyDescent="0.2">
      <c r="A44" s="14" t="s">
        <v>12</v>
      </c>
      <c r="B44" s="23">
        <v>1526.7360000000001</v>
      </c>
      <c r="C44" s="23">
        <v>362.68</v>
      </c>
      <c r="D44" s="23">
        <v>4201.6940000000004</v>
      </c>
      <c r="E44" s="23">
        <v>438.67599999999999</v>
      </c>
      <c r="F44" s="23">
        <v>4176.4579999999996</v>
      </c>
      <c r="G44" s="23">
        <v>692.5</v>
      </c>
      <c r="H44" s="23">
        <v>2741.75</v>
      </c>
      <c r="I44" s="23">
        <v>1954.6320000000001</v>
      </c>
      <c r="J44" s="23">
        <v>3366.3380000000002</v>
      </c>
      <c r="K44" s="23">
        <v>817.97799999999995</v>
      </c>
      <c r="L44" s="23">
        <v>2282.6060000000002</v>
      </c>
      <c r="M44" s="23">
        <v>2547.3719999999998</v>
      </c>
    </row>
    <row r="45" spans="1:14" x14ac:dyDescent="0.2">
      <c r="A45" s="14" t="s">
        <v>32</v>
      </c>
      <c r="B45" s="23">
        <v>63363.317999999999</v>
      </c>
      <c r="C45" s="23">
        <v>98277.494000000006</v>
      </c>
      <c r="D45" s="23">
        <v>34779.218999999997</v>
      </c>
      <c r="E45" s="23">
        <v>42167.108999999997</v>
      </c>
      <c r="F45" s="23">
        <v>101718.359</v>
      </c>
      <c r="G45" s="23">
        <v>33414.946000000004</v>
      </c>
      <c r="H45" s="23">
        <v>93957.642000000007</v>
      </c>
      <c r="I45" s="23">
        <v>46995.470999999998</v>
      </c>
      <c r="J45" s="23">
        <v>42218.96</v>
      </c>
      <c r="K45" s="23">
        <v>72937.835999999996</v>
      </c>
      <c r="L45" s="23">
        <v>47526.7</v>
      </c>
      <c r="M45" s="23">
        <v>105170.39599999999</v>
      </c>
    </row>
    <row r="46" spans="1:14" x14ac:dyDescent="0.2">
      <c r="A46" s="14" t="s">
        <v>33</v>
      </c>
      <c r="B46" s="23">
        <v>129621.8</v>
      </c>
      <c r="C46" s="23">
        <v>112437.325</v>
      </c>
      <c r="D46" s="23">
        <v>87807.39</v>
      </c>
      <c r="E46" s="23">
        <v>81169.414999999994</v>
      </c>
      <c r="F46" s="23">
        <v>98469.964000000007</v>
      </c>
      <c r="G46" s="23">
        <v>81249.75</v>
      </c>
      <c r="H46" s="23">
        <v>78918.494000000006</v>
      </c>
      <c r="I46" s="23">
        <v>113511.552</v>
      </c>
      <c r="J46" s="23">
        <v>98091.596000000005</v>
      </c>
      <c r="K46" s="23">
        <v>134536.15599999999</v>
      </c>
      <c r="L46" s="23">
        <v>78654.471999999994</v>
      </c>
      <c r="M46" s="23">
        <v>102818.969</v>
      </c>
    </row>
    <row r="47" spans="1:14" x14ac:dyDescent="0.2">
      <c r="A47" s="14" t="s">
        <v>15</v>
      </c>
      <c r="B47" s="23">
        <v>28432.598999999998</v>
      </c>
      <c r="C47" s="23">
        <v>24824.124</v>
      </c>
      <c r="D47" s="23">
        <v>24873.294000000002</v>
      </c>
      <c r="E47" s="23">
        <v>22159.387999999999</v>
      </c>
      <c r="F47" s="23">
        <v>34790.008999999998</v>
      </c>
      <c r="G47" s="23">
        <v>26347.819</v>
      </c>
      <c r="H47" s="23">
        <v>36292.46</v>
      </c>
      <c r="I47" s="23">
        <v>28187.287</v>
      </c>
      <c r="J47" s="23">
        <v>33062.017999999996</v>
      </c>
      <c r="K47" s="23">
        <v>28372.614000000001</v>
      </c>
      <c r="L47" s="23">
        <v>36928.188999999998</v>
      </c>
      <c r="M47" s="23">
        <v>44277.158000000003</v>
      </c>
    </row>
    <row r="48" spans="1:14" x14ac:dyDescent="0.2">
      <c r="A48" s="14" t="s">
        <v>34</v>
      </c>
      <c r="B48" s="23">
        <v>46348.855000000003</v>
      </c>
      <c r="C48" s="23">
        <v>22618.058000000001</v>
      </c>
      <c r="D48" s="23">
        <v>24148.419000000002</v>
      </c>
      <c r="E48" s="23">
        <v>38560.131000000001</v>
      </c>
      <c r="F48" s="23">
        <v>36841.671999999999</v>
      </c>
      <c r="G48" s="23">
        <v>30720.074000000001</v>
      </c>
      <c r="H48" s="23">
        <v>33540.305</v>
      </c>
      <c r="I48" s="23">
        <v>27997.919999999998</v>
      </c>
      <c r="J48" s="23">
        <v>32030.697</v>
      </c>
      <c r="K48" s="23">
        <v>33937.555</v>
      </c>
      <c r="L48" s="23">
        <v>40846.262000000002</v>
      </c>
      <c r="M48" s="23">
        <v>41686.231</v>
      </c>
    </row>
    <row r="49" spans="1:13" ht="14.25" x14ac:dyDescent="0.2">
      <c r="A49" s="14" t="s">
        <v>17</v>
      </c>
      <c r="B49" s="23">
        <v>36761.019999999997</v>
      </c>
      <c r="C49" s="23">
        <v>25700.5</v>
      </c>
      <c r="D49" s="23">
        <v>33424.171000000002</v>
      </c>
      <c r="E49" s="23">
        <v>23413.802</v>
      </c>
      <c r="F49" s="23">
        <v>31594.073</v>
      </c>
      <c r="G49" s="23">
        <v>21351.74</v>
      </c>
      <c r="H49" s="23">
        <v>46159.962</v>
      </c>
      <c r="I49" s="23">
        <v>29225.919000000002</v>
      </c>
      <c r="J49" s="23">
        <v>34719.292000000001</v>
      </c>
      <c r="K49" s="23">
        <v>30768.94</v>
      </c>
      <c r="L49" s="23">
        <v>25527.646000000001</v>
      </c>
      <c r="M49" s="23">
        <v>39140.786</v>
      </c>
    </row>
    <row r="50" spans="1:13" ht="14.25" x14ac:dyDescent="0.2">
      <c r="A50" s="14" t="s">
        <v>18</v>
      </c>
      <c r="B50" s="23">
        <v>72622.838000000003</v>
      </c>
      <c r="C50" s="23">
        <v>61449.764999999999</v>
      </c>
      <c r="D50" s="23">
        <v>62432.339</v>
      </c>
      <c r="E50" s="23">
        <v>69483.89</v>
      </c>
      <c r="F50" s="23">
        <v>53121.832999999999</v>
      </c>
      <c r="G50" s="23">
        <v>54067.773000000001</v>
      </c>
      <c r="H50" s="23">
        <v>105869.58900000001</v>
      </c>
      <c r="I50" s="23">
        <v>91928.823000000004</v>
      </c>
      <c r="J50" s="23">
        <v>68891.650999999998</v>
      </c>
      <c r="K50" s="23">
        <v>98006.941999999995</v>
      </c>
      <c r="L50" s="23">
        <v>95341.767999999996</v>
      </c>
      <c r="M50" s="23">
        <v>92800.827999999994</v>
      </c>
    </row>
    <row r="51" spans="1:13" ht="14.25" x14ac:dyDescent="0.2">
      <c r="A51" s="14" t="s">
        <v>19</v>
      </c>
      <c r="B51" s="23">
        <v>1992.58</v>
      </c>
      <c r="C51" s="23">
        <v>866.95500000000004</v>
      </c>
      <c r="D51" s="23">
        <v>624.52</v>
      </c>
      <c r="E51" s="23">
        <v>1775.5830000000001</v>
      </c>
      <c r="F51" s="23">
        <v>3938.8209999999999</v>
      </c>
      <c r="G51" s="23">
        <v>850.6</v>
      </c>
      <c r="H51" s="23">
        <v>802.125</v>
      </c>
      <c r="I51" s="23">
        <v>1684.6179999999999</v>
      </c>
      <c r="J51" s="23">
        <v>1898.1659999999999</v>
      </c>
      <c r="K51" s="23">
        <v>1277.6679999999999</v>
      </c>
      <c r="L51" s="23">
        <v>433.65</v>
      </c>
      <c r="M51" s="23">
        <v>877.16200000000003</v>
      </c>
    </row>
    <row r="52" spans="1:13" x14ac:dyDescent="0.2">
      <c r="A52" s="14" t="s">
        <v>20</v>
      </c>
      <c r="B52" s="23">
        <v>32332.398000000001</v>
      </c>
      <c r="C52" s="23">
        <v>18905.234</v>
      </c>
      <c r="D52" s="23">
        <v>15950.07</v>
      </c>
      <c r="E52" s="23">
        <v>20033.227999999999</v>
      </c>
      <c r="F52" s="23">
        <v>22416.99</v>
      </c>
      <c r="G52" s="23">
        <v>17516.124</v>
      </c>
      <c r="H52" s="23">
        <v>27875.912</v>
      </c>
      <c r="I52" s="23">
        <v>21969.614000000001</v>
      </c>
      <c r="J52" s="23">
        <v>19220.900000000001</v>
      </c>
      <c r="K52" s="23">
        <v>32458.602999999999</v>
      </c>
      <c r="L52" s="23">
        <v>22575.154999999999</v>
      </c>
      <c r="M52" s="23">
        <v>32679.988000000001</v>
      </c>
    </row>
    <row r="53" spans="1:13" x14ac:dyDescent="0.2">
      <c r="A53" s="14" t="s">
        <v>21</v>
      </c>
      <c r="B53" s="23">
        <v>43048.529000000002</v>
      </c>
      <c r="C53" s="23">
        <v>34383.410000000003</v>
      </c>
      <c r="D53" s="23">
        <v>40396.500999999997</v>
      </c>
      <c r="E53" s="23">
        <v>46590.616999999998</v>
      </c>
      <c r="F53" s="23">
        <v>49814.428999999996</v>
      </c>
      <c r="G53" s="23">
        <v>52282.275000000001</v>
      </c>
      <c r="H53" s="23">
        <v>51326.45</v>
      </c>
      <c r="I53" s="23">
        <v>38749.389000000003</v>
      </c>
      <c r="J53" s="23">
        <v>50602.656000000003</v>
      </c>
      <c r="K53" s="23">
        <v>56039.911999999997</v>
      </c>
      <c r="L53" s="23">
        <v>40637.133000000002</v>
      </c>
      <c r="M53" s="23">
        <v>52591.565000000002</v>
      </c>
    </row>
    <row r="54" spans="1:13" x14ac:dyDescent="0.2">
      <c r="A54" s="14" t="s">
        <v>22</v>
      </c>
      <c r="B54" s="23">
        <v>31680.63</v>
      </c>
      <c r="C54" s="23">
        <v>32555.46</v>
      </c>
      <c r="D54" s="23">
        <v>15482.82</v>
      </c>
      <c r="E54" s="23">
        <v>15108.178</v>
      </c>
      <c r="F54" s="23">
        <v>28266.18</v>
      </c>
      <c r="G54" s="23">
        <v>17768.259999999998</v>
      </c>
      <c r="H54" s="23">
        <v>22834.31</v>
      </c>
      <c r="I54" s="23">
        <v>27770.85</v>
      </c>
      <c r="J54" s="23">
        <v>28738.313999999998</v>
      </c>
      <c r="K54" s="23">
        <v>21926.16</v>
      </c>
      <c r="L54" s="23">
        <v>22672.6</v>
      </c>
      <c r="M54" s="23">
        <v>22850.19</v>
      </c>
    </row>
    <row r="55" spans="1:13" x14ac:dyDescent="0.2">
      <c r="A55" s="14" t="s">
        <v>23</v>
      </c>
      <c r="B55" s="23">
        <v>396</v>
      </c>
      <c r="C55" s="23">
        <v>0</v>
      </c>
      <c r="D55" s="23">
        <v>0</v>
      </c>
      <c r="E55" s="23">
        <v>641.52</v>
      </c>
      <c r="F55" s="23">
        <v>1243.44</v>
      </c>
      <c r="G55" s="23">
        <v>111.36</v>
      </c>
      <c r="H55" s="23">
        <v>1279.44</v>
      </c>
      <c r="I55" s="23">
        <v>0</v>
      </c>
      <c r="J55" s="23">
        <v>331.02</v>
      </c>
      <c r="K55" s="23">
        <v>2.8380000000000001</v>
      </c>
      <c r="L55" s="23">
        <v>1330.56</v>
      </c>
      <c r="M55" s="23">
        <v>1</v>
      </c>
    </row>
    <row r="56" spans="1:13" ht="14.25" x14ac:dyDescent="0.2">
      <c r="A56" s="14" t="s">
        <v>24</v>
      </c>
      <c r="B56" s="23">
        <v>103803.3</v>
      </c>
      <c r="C56" s="23">
        <v>81924.251000000004</v>
      </c>
      <c r="D56" s="23">
        <v>99335.714999999997</v>
      </c>
      <c r="E56" s="23">
        <v>95404.46</v>
      </c>
      <c r="F56" s="23">
        <v>108396.07799999999</v>
      </c>
      <c r="G56" s="23">
        <v>82026.578999999998</v>
      </c>
      <c r="H56" s="23">
        <v>100640.59299999999</v>
      </c>
      <c r="I56" s="23">
        <v>91137.974000000002</v>
      </c>
      <c r="J56" s="23">
        <v>118192.75199999999</v>
      </c>
      <c r="K56" s="23">
        <v>105702.61</v>
      </c>
      <c r="L56" s="23">
        <v>131328.60800000001</v>
      </c>
      <c r="M56" s="23">
        <v>188920.579</v>
      </c>
    </row>
    <row r="57" spans="1:13" ht="14.25" x14ac:dyDescent="0.2">
      <c r="A57" s="14" t="s">
        <v>25</v>
      </c>
      <c r="B57" s="23">
        <v>925208.174</v>
      </c>
      <c r="C57" s="23">
        <v>681154.51</v>
      </c>
      <c r="D57" s="23">
        <v>701797.45700000005</v>
      </c>
      <c r="E57" s="23">
        <v>750949.07400000002</v>
      </c>
      <c r="F57" s="23">
        <v>787485.46900000004</v>
      </c>
      <c r="G57" s="23">
        <v>665401.28099999996</v>
      </c>
      <c r="H57" s="23">
        <v>892734.68200000003</v>
      </c>
      <c r="I57" s="23">
        <v>769704.40099999995</v>
      </c>
      <c r="J57" s="23">
        <v>819983.77599999995</v>
      </c>
      <c r="K57" s="23">
        <v>955889.19200000004</v>
      </c>
      <c r="L57" s="23">
        <v>953038.522</v>
      </c>
      <c r="M57" s="23">
        <v>1073972.7779999999</v>
      </c>
    </row>
    <row r="58" spans="1:13" x14ac:dyDescent="0.2">
      <c r="A58" s="14" t="s">
        <v>26</v>
      </c>
      <c r="B58" s="23">
        <v>531215.03399999999</v>
      </c>
      <c r="C58" s="23">
        <v>508753.52100000001</v>
      </c>
      <c r="D58" s="23">
        <v>366419.848</v>
      </c>
      <c r="E58" s="23">
        <v>414254.40899999999</v>
      </c>
      <c r="F58" s="23">
        <v>438823.20400000003</v>
      </c>
      <c r="G58" s="23">
        <v>550744.31000000006</v>
      </c>
      <c r="H58" s="23">
        <v>557359.73400000005</v>
      </c>
      <c r="I58" s="23">
        <v>416743.9</v>
      </c>
      <c r="J58" s="23">
        <v>477549.95</v>
      </c>
      <c r="K58" s="23">
        <v>442753.886</v>
      </c>
      <c r="L58" s="23">
        <v>546594.79500000004</v>
      </c>
      <c r="M58" s="23">
        <v>564692.71600000001</v>
      </c>
    </row>
    <row r="59" spans="1:13" x14ac:dyDescent="0.2">
      <c r="A59" s="14" t="s">
        <v>27</v>
      </c>
      <c r="B59" s="23">
        <v>0</v>
      </c>
      <c r="C59" s="23">
        <v>108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</row>
    <row r="60" spans="1:13" ht="14.25" x14ac:dyDescent="0.2">
      <c r="A60" s="14" t="s">
        <v>28</v>
      </c>
      <c r="B60" s="23">
        <v>3708.5</v>
      </c>
      <c r="C60" s="23">
        <v>1994.45</v>
      </c>
      <c r="D60" s="23">
        <v>3813.35</v>
      </c>
      <c r="E60" s="23">
        <v>3176</v>
      </c>
      <c r="F60" s="23">
        <v>3786.5</v>
      </c>
      <c r="G60" s="23">
        <v>2529.6999999999998</v>
      </c>
      <c r="H60" s="23">
        <v>4958.6000000000004</v>
      </c>
      <c r="I60" s="23">
        <v>3212.05</v>
      </c>
      <c r="J60" s="23">
        <v>2950.3</v>
      </c>
      <c r="K60" s="23">
        <v>4520.1400000000003</v>
      </c>
      <c r="L60" s="23">
        <v>4328.3</v>
      </c>
      <c r="M60" s="23">
        <v>3471.0549999999998</v>
      </c>
    </row>
    <row r="61" spans="1:13" x14ac:dyDescent="0.2">
      <c r="A61" s="14" t="s">
        <v>29</v>
      </c>
      <c r="B61" s="23">
        <v>31147.761999999999</v>
      </c>
      <c r="C61" s="23">
        <v>20559.616000000002</v>
      </c>
      <c r="D61" s="23">
        <v>26240.116000000002</v>
      </c>
      <c r="E61" s="23">
        <v>25249.846000000001</v>
      </c>
      <c r="F61" s="23">
        <v>28746.103999999999</v>
      </c>
      <c r="G61" s="23">
        <v>28877.328000000001</v>
      </c>
      <c r="H61" s="23">
        <v>34129.523000000001</v>
      </c>
      <c r="I61" s="23">
        <v>21226.957999999999</v>
      </c>
      <c r="J61" s="23">
        <v>31891.881000000001</v>
      </c>
      <c r="K61" s="23">
        <v>24256.948</v>
      </c>
      <c r="L61" s="23">
        <v>27995.664000000001</v>
      </c>
      <c r="M61" s="23">
        <v>38709.044999999998</v>
      </c>
    </row>
    <row r="62" spans="1:13" x14ac:dyDescent="0.2">
      <c r="A62" s="14" t="s">
        <v>30</v>
      </c>
      <c r="B62" s="23">
        <v>100013.59</v>
      </c>
      <c r="C62" s="23">
        <v>122195.351</v>
      </c>
      <c r="D62" s="23">
        <v>61369.983</v>
      </c>
      <c r="E62" s="23">
        <v>130399.08100000001</v>
      </c>
      <c r="F62" s="23">
        <v>94545.869000000006</v>
      </c>
      <c r="G62" s="23">
        <v>68151.782000000007</v>
      </c>
      <c r="H62" s="23">
        <v>102205.72900000001</v>
      </c>
      <c r="I62" s="23">
        <v>83124.989000000001</v>
      </c>
      <c r="J62" s="23">
        <v>91164.178</v>
      </c>
      <c r="K62" s="23">
        <v>136136.253</v>
      </c>
      <c r="L62" s="23">
        <v>131912.98300000001</v>
      </c>
      <c r="M62" s="23">
        <v>152018.413</v>
      </c>
    </row>
    <row r="63" spans="1:13" x14ac:dyDescent="0.2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4" ht="14.25" x14ac:dyDescent="0.2">
      <c r="A65" s="12" t="s">
        <v>35</v>
      </c>
      <c r="B65" s="19">
        <f t="shared" ref="B65:C65" si="54">SUM(B66:B74)</f>
        <v>164220042.88999999</v>
      </c>
      <c r="C65" s="19">
        <f t="shared" si="54"/>
        <v>195234906.50999999</v>
      </c>
      <c r="D65" s="19">
        <f t="shared" ref="D65:E65" si="55">SUM(D66:D74)</f>
        <v>28953626.860000003</v>
      </c>
      <c r="E65" s="19">
        <f t="shared" si="55"/>
        <v>49947861.619999997</v>
      </c>
      <c r="F65" s="19">
        <f t="shared" ref="F65:G65" si="56">SUM(F66:F74)</f>
        <v>69984872.75</v>
      </c>
      <c r="G65" s="19">
        <f t="shared" si="56"/>
        <v>76765260.859999985</v>
      </c>
      <c r="H65" s="19">
        <f t="shared" ref="H65:I65" si="57">SUM(H66:H74)</f>
        <v>98139002.419999987</v>
      </c>
      <c r="I65" s="19">
        <f t="shared" si="57"/>
        <v>93491649.260000005</v>
      </c>
      <c r="J65" s="19">
        <f t="shared" ref="J65:K65" si="58">SUM(J66:J74)</f>
        <v>89945571.640000001</v>
      </c>
      <c r="K65" s="19">
        <f t="shared" si="58"/>
        <v>101015364.19</v>
      </c>
      <c r="L65" s="19">
        <f t="shared" ref="L65:M65" si="59">SUM(L66:L74)</f>
        <v>105284219.59999999</v>
      </c>
      <c r="M65" s="19">
        <f t="shared" si="59"/>
        <v>122203511.92000002</v>
      </c>
    </row>
    <row r="66" spans="1:14" x14ac:dyDescent="0.2">
      <c r="A66" s="14" t="s">
        <v>36</v>
      </c>
      <c r="B66" s="20">
        <v>1943511.57</v>
      </c>
      <c r="C66" s="20">
        <v>558997.31999999995</v>
      </c>
      <c r="D66" s="20">
        <v>295468.32</v>
      </c>
      <c r="E66" s="20">
        <v>137864.16</v>
      </c>
      <c r="F66" s="20">
        <v>486604.16</v>
      </c>
      <c r="G66" s="20">
        <v>292336.24</v>
      </c>
      <c r="H66" s="20">
        <v>147734.16</v>
      </c>
      <c r="I66" s="20">
        <v>558668.31999999995</v>
      </c>
      <c r="J66" s="20">
        <v>302364.15999999997</v>
      </c>
      <c r="K66" s="20">
        <v>349753.32</v>
      </c>
      <c r="L66" s="20">
        <v>2678073.16</v>
      </c>
      <c r="M66" s="20">
        <v>341528.32000000001</v>
      </c>
      <c r="N66" s="46"/>
    </row>
    <row r="67" spans="1:14" x14ac:dyDescent="0.2">
      <c r="A67" s="14" t="s">
        <v>37</v>
      </c>
      <c r="B67" s="20">
        <v>422567.6</v>
      </c>
      <c r="C67" s="20">
        <v>209507.20000000001</v>
      </c>
      <c r="D67" s="20">
        <v>141601.60000000001</v>
      </c>
      <c r="E67" s="20">
        <v>261397.08</v>
      </c>
      <c r="F67" s="20">
        <v>225496.6</v>
      </c>
      <c r="G67" s="20">
        <v>279485.5</v>
      </c>
      <c r="H67" s="20">
        <v>167790</v>
      </c>
      <c r="I67" s="20">
        <v>165577.60999999999</v>
      </c>
      <c r="J67" s="20">
        <v>136666.6</v>
      </c>
      <c r="K67" s="20">
        <v>264318.59999999998</v>
      </c>
      <c r="L67" s="20">
        <v>165552.79999999999</v>
      </c>
      <c r="M67" s="20">
        <v>263923.8</v>
      </c>
    </row>
    <row r="68" spans="1:14" ht="14.25" x14ac:dyDescent="0.2">
      <c r="A68" s="14" t="s">
        <v>38</v>
      </c>
      <c r="B68" s="20">
        <v>160949938.47999999</v>
      </c>
      <c r="C68" s="20">
        <v>193640464.95999998</v>
      </c>
      <c r="D68" s="20">
        <v>27950970.57</v>
      </c>
      <c r="E68" s="20">
        <v>48980001.829999998</v>
      </c>
      <c r="F68" s="20">
        <v>68382688.75999999</v>
      </c>
      <c r="G68" s="20">
        <v>75604813</v>
      </c>
      <c r="H68" s="20">
        <v>97262144.219999999</v>
      </c>
      <c r="I68" s="20">
        <v>92055339.959999993</v>
      </c>
      <c r="J68" s="20">
        <v>88844233.679999992</v>
      </c>
      <c r="K68" s="20">
        <v>99733246.060000002</v>
      </c>
      <c r="L68" s="20">
        <v>101434444.77</v>
      </c>
      <c r="M68" s="20">
        <v>121023684.27000001</v>
      </c>
    </row>
    <row r="69" spans="1:14" ht="14.25" x14ac:dyDescent="0.2">
      <c r="A69" s="14" t="s">
        <v>39</v>
      </c>
      <c r="B69" s="20">
        <v>123394.37000000001</v>
      </c>
      <c r="C69" s="20">
        <v>144380.41</v>
      </c>
      <c r="D69" s="20">
        <v>167293.34</v>
      </c>
      <c r="E69" s="20">
        <v>134913.97999999998</v>
      </c>
      <c r="F69" s="20">
        <v>162922.26999999999</v>
      </c>
      <c r="G69" s="20">
        <v>98013.83</v>
      </c>
      <c r="H69" s="20">
        <v>141895.35</v>
      </c>
      <c r="I69" s="20">
        <v>93111.76</v>
      </c>
      <c r="J69" s="20">
        <v>121500.65</v>
      </c>
      <c r="K69" s="20">
        <v>187846.02</v>
      </c>
      <c r="L69" s="20">
        <v>236415.4</v>
      </c>
      <c r="M69" s="20">
        <v>111220.8</v>
      </c>
    </row>
    <row r="70" spans="1:14" ht="14.25" x14ac:dyDescent="0.2">
      <c r="A70" s="14" t="s">
        <v>40</v>
      </c>
      <c r="B70" s="20">
        <v>0</v>
      </c>
      <c r="C70" s="20">
        <v>0</v>
      </c>
      <c r="D70" s="20">
        <v>0</v>
      </c>
      <c r="E70" s="20">
        <v>329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4" ht="14.25" x14ac:dyDescent="0.2">
      <c r="A71" s="14" t="s">
        <v>41</v>
      </c>
      <c r="B71" s="20">
        <v>766721.2</v>
      </c>
      <c r="C71" s="20">
        <v>668843.40999999992</v>
      </c>
      <c r="D71" s="20">
        <v>383108.67</v>
      </c>
      <c r="E71" s="20">
        <v>417322.47</v>
      </c>
      <c r="F71" s="20">
        <v>718666.62</v>
      </c>
      <c r="G71" s="20">
        <v>465985.1</v>
      </c>
      <c r="H71" s="20">
        <v>411734.75</v>
      </c>
      <c r="I71" s="20">
        <v>602741.75</v>
      </c>
      <c r="J71" s="20">
        <v>506409.19</v>
      </c>
      <c r="K71" s="20">
        <v>468818.54000000004</v>
      </c>
      <c r="L71" s="20">
        <v>753713.34</v>
      </c>
      <c r="M71" s="20">
        <v>430892.53</v>
      </c>
    </row>
    <row r="72" spans="1:14" ht="14.25" x14ac:dyDescent="0.2">
      <c r="A72" s="14" t="s">
        <v>42</v>
      </c>
      <c r="B72" s="20">
        <v>353.18</v>
      </c>
      <c r="C72" s="20">
        <v>0</v>
      </c>
      <c r="D72" s="20">
        <v>727.48</v>
      </c>
      <c r="E72" s="20">
        <v>103.76</v>
      </c>
      <c r="F72" s="20">
        <v>2415.54</v>
      </c>
      <c r="G72" s="20">
        <v>4556.7299999999996</v>
      </c>
      <c r="H72" s="20">
        <v>584.14</v>
      </c>
      <c r="I72" s="20">
        <v>0</v>
      </c>
      <c r="J72" s="20">
        <v>0</v>
      </c>
      <c r="K72" s="20">
        <v>128.1</v>
      </c>
      <c r="L72" s="20">
        <v>0</v>
      </c>
      <c r="M72" s="20">
        <v>388</v>
      </c>
    </row>
    <row r="73" spans="1:14" x14ac:dyDescent="0.2">
      <c r="A73" s="14" t="s">
        <v>43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4" x14ac:dyDescent="0.2">
      <c r="A74" s="14" t="s">
        <v>44</v>
      </c>
      <c r="B74" s="20">
        <v>13556.489999999998</v>
      </c>
      <c r="C74" s="20">
        <v>12713.21</v>
      </c>
      <c r="D74" s="20">
        <v>14456.88</v>
      </c>
      <c r="E74" s="20">
        <v>15929.339999999998</v>
      </c>
      <c r="F74" s="20">
        <v>6078.8</v>
      </c>
      <c r="G74" s="20">
        <v>20070.460000000003</v>
      </c>
      <c r="H74" s="20">
        <v>7119.8</v>
      </c>
      <c r="I74" s="20">
        <v>16209.859999999999</v>
      </c>
      <c r="J74" s="20">
        <v>34397.360000000001</v>
      </c>
      <c r="K74" s="20">
        <v>11253.55</v>
      </c>
      <c r="L74" s="20">
        <v>16020.130000000001</v>
      </c>
      <c r="M74" s="20">
        <v>31874.199999999997</v>
      </c>
    </row>
    <row r="75" spans="1:14" x14ac:dyDescent="0.2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4" ht="14.25" x14ac:dyDescent="0.2">
      <c r="A76" s="12" t="s">
        <v>45</v>
      </c>
      <c r="B76" s="22">
        <f t="shared" ref="B76:C76" si="60">SUM(B77:B85)</f>
        <v>386168.39299999998</v>
      </c>
      <c r="C76" s="22">
        <f t="shared" si="60"/>
        <v>457454.76300000004</v>
      </c>
      <c r="D76" s="22">
        <f t="shared" ref="D76:E76" si="61">SUM(D77:D85)</f>
        <v>67966.535999999993</v>
      </c>
      <c r="E76" s="22">
        <f t="shared" si="61"/>
        <v>117181.98999999999</v>
      </c>
      <c r="F76" s="22">
        <f t="shared" ref="F76:G76" si="62">SUM(F77:F85)</f>
        <v>163644.91</v>
      </c>
      <c r="G76" s="22">
        <f t="shared" si="62"/>
        <v>180181.36299999998</v>
      </c>
      <c r="H76" s="22">
        <f t="shared" ref="H76:I76" si="63">SUM(H77:H85)</f>
        <v>229981.08100000001</v>
      </c>
      <c r="I76" s="22">
        <f t="shared" si="63"/>
        <v>219381.69</v>
      </c>
      <c r="J76" s="22">
        <f t="shared" ref="J76:K76" si="64">SUM(J77:J85)</f>
        <v>210957.717</v>
      </c>
      <c r="K76" s="22">
        <f t="shared" si="64"/>
        <v>236999.11799999999</v>
      </c>
      <c r="L76" s="22">
        <f t="shared" ref="L76:M76" si="65">SUM(L77:L85)</f>
        <v>247907.45699999999</v>
      </c>
      <c r="M76" s="22">
        <f t="shared" si="65"/>
        <v>285893.93600000005</v>
      </c>
    </row>
    <row r="77" spans="1:14" x14ac:dyDescent="0.2">
      <c r="A77" s="14" t="s">
        <v>36</v>
      </c>
      <c r="B77" s="23">
        <v>5907.33</v>
      </c>
      <c r="C77" s="23">
        <v>1699.08</v>
      </c>
      <c r="D77" s="23">
        <v>898.08</v>
      </c>
      <c r="E77" s="23">
        <v>419.04</v>
      </c>
      <c r="F77" s="23">
        <v>1479.04</v>
      </c>
      <c r="G77" s="23">
        <v>888.56</v>
      </c>
      <c r="H77" s="23">
        <v>449.04</v>
      </c>
      <c r="I77" s="23">
        <v>1698.08</v>
      </c>
      <c r="J77" s="23">
        <v>919.04</v>
      </c>
      <c r="K77" s="23">
        <v>1063.08</v>
      </c>
      <c r="L77" s="23">
        <v>8140.04</v>
      </c>
      <c r="M77" s="23">
        <v>1038.08</v>
      </c>
      <c r="N77" s="48"/>
    </row>
    <row r="78" spans="1:14" x14ac:dyDescent="0.2">
      <c r="A78" s="14" t="s">
        <v>37</v>
      </c>
      <c r="B78" s="23">
        <v>1284.4000000000001</v>
      </c>
      <c r="C78" s="23">
        <v>636.79999999999995</v>
      </c>
      <c r="D78" s="23">
        <v>430.4</v>
      </c>
      <c r="E78" s="23">
        <v>794.52</v>
      </c>
      <c r="F78" s="23">
        <v>685.4</v>
      </c>
      <c r="G78" s="23">
        <v>849.5</v>
      </c>
      <c r="H78" s="23">
        <v>510</v>
      </c>
      <c r="I78" s="23">
        <v>503.27499999999998</v>
      </c>
      <c r="J78" s="23">
        <v>415.4</v>
      </c>
      <c r="K78" s="23">
        <v>803.4</v>
      </c>
      <c r="L78" s="23">
        <v>503.2</v>
      </c>
      <c r="M78" s="23">
        <v>802.2</v>
      </c>
    </row>
    <row r="79" spans="1:14" ht="14.25" x14ac:dyDescent="0.2">
      <c r="A79" s="14" t="s">
        <v>38</v>
      </c>
      <c r="B79" s="23">
        <v>376857.51400000002</v>
      </c>
      <c r="C79" s="23">
        <v>453181.61200000002</v>
      </c>
      <c r="D79" s="23">
        <v>65310.095000000001</v>
      </c>
      <c r="E79" s="23">
        <v>114632.838</v>
      </c>
      <c r="F79" s="23">
        <v>159421.27499999999</v>
      </c>
      <c r="G79" s="23">
        <v>177060.06200000001</v>
      </c>
      <c r="H79" s="23">
        <v>227705.76500000001</v>
      </c>
      <c r="I79" s="23">
        <v>215508.924</v>
      </c>
      <c r="J79" s="23">
        <v>208064.109</v>
      </c>
      <c r="K79" s="23">
        <v>233565.478</v>
      </c>
      <c r="L79" s="23">
        <v>236958.405</v>
      </c>
      <c r="M79" s="23">
        <v>282740.43400000001</v>
      </c>
    </row>
    <row r="80" spans="1:14" ht="14.25" x14ac:dyDescent="0.2">
      <c r="A80" s="14" t="s">
        <v>39</v>
      </c>
      <c r="B80" s="23">
        <v>287.75</v>
      </c>
      <c r="C80" s="23">
        <v>338.12700000000001</v>
      </c>
      <c r="D80" s="23">
        <v>391.78699999999998</v>
      </c>
      <c r="E80" s="23">
        <v>315.95800000000003</v>
      </c>
      <c r="F80" s="23">
        <v>365.71100000000001</v>
      </c>
      <c r="G80" s="23">
        <v>229.541</v>
      </c>
      <c r="H80" s="23">
        <v>332.30799999999999</v>
      </c>
      <c r="I80" s="23">
        <v>218.06</v>
      </c>
      <c r="J80" s="23">
        <v>284.54500000000002</v>
      </c>
      <c r="K80" s="23">
        <v>439.92</v>
      </c>
      <c r="L80" s="23">
        <v>505.23599999999999</v>
      </c>
      <c r="M80" s="23">
        <v>247.17599999999999</v>
      </c>
    </row>
    <row r="81" spans="1:13" ht="14.25" x14ac:dyDescent="0.2">
      <c r="A81" s="14" t="s">
        <v>40</v>
      </c>
      <c r="B81" s="23">
        <v>0</v>
      </c>
      <c r="C81" s="23">
        <v>0</v>
      </c>
      <c r="D81" s="23">
        <v>0</v>
      </c>
      <c r="E81" s="23">
        <v>1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14.25" x14ac:dyDescent="0.2">
      <c r="A82" s="14" t="s">
        <v>41</v>
      </c>
      <c r="B82" s="23">
        <v>1795.6</v>
      </c>
      <c r="C82" s="23">
        <v>1566.3779999999999</v>
      </c>
      <c r="D82" s="23">
        <v>897.21</v>
      </c>
      <c r="E82" s="23">
        <v>977.33600000000001</v>
      </c>
      <c r="F82" s="23">
        <v>1672.16</v>
      </c>
      <c r="G82" s="23">
        <v>1091.3</v>
      </c>
      <c r="H82" s="23">
        <v>964.25</v>
      </c>
      <c r="I82" s="23">
        <v>1411.5730000000001</v>
      </c>
      <c r="J82" s="23">
        <v>1185.97</v>
      </c>
      <c r="K82" s="23">
        <v>1097.9359999999999</v>
      </c>
      <c r="L82" s="23">
        <v>1759.287</v>
      </c>
      <c r="M82" s="23">
        <v>1003.9160000000001</v>
      </c>
    </row>
    <row r="83" spans="1:13" ht="14.25" x14ac:dyDescent="0.2">
      <c r="A83" s="14" t="s">
        <v>42</v>
      </c>
      <c r="B83" s="23">
        <v>0.86</v>
      </c>
      <c r="C83" s="23">
        <v>0</v>
      </c>
      <c r="D83" s="23">
        <v>1.704</v>
      </c>
      <c r="E83" s="23">
        <v>0.24299999999999999</v>
      </c>
      <c r="F83" s="23">
        <v>5.657</v>
      </c>
      <c r="G83" s="23">
        <v>10.672000000000001</v>
      </c>
      <c r="H83" s="23">
        <v>1.3680000000000001</v>
      </c>
      <c r="I83" s="23">
        <v>0</v>
      </c>
      <c r="J83" s="23">
        <v>0</v>
      </c>
      <c r="K83" s="23">
        <v>0.3</v>
      </c>
      <c r="L83" s="23">
        <v>0</v>
      </c>
      <c r="M83" s="23">
        <v>1</v>
      </c>
    </row>
    <row r="84" spans="1:13" x14ac:dyDescent="0.2">
      <c r="A84" s="14" t="s">
        <v>43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</row>
    <row r="85" spans="1:13" x14ac:dyDescent="0.2">
      <c r="A85" s="14" t="s">
        <v>44</v>
      </c>
      <c r="B85" s="23">
        <v>34.939</v>
      </c>
      <c r="C85" s="23">
        <v>32.765999999999998</v>
      </c>
      <c r="D85" s="23">
        <v>37.26</v>
      </c>
      <c r="E85" s="23">
        <v>41.055</v>
      </c>
      <c r="F85" s="23">
        <v>15.667</v>
      </c>
      <c r="G85" s="23">
        <v>51.728000000000002</v>
      </c>
      <c r="H85" s="23">
        <v>18.350000000000001</v>
      </c>
      <c r="I85" s="23">
        <v>41.777999999999999</v>
      </c>
      <c r="J85" s="23">
        <v>88.653000000000006</v>
      </c>
      <c r="K85" s="23">
        <v>29.004000000000001</v>
      </c>
      <c r="L85" s="23">
        <v>41.289000000000001</v>
      </c>
      <c r="M85" s="23">
        <v>61.13</v>
      </c>
    </row>
    <row r="86" spans="1:13" x14ac:dyDescent="0.2">
      <c r="A86" s="1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x14ac:dyDescent="0.2">
      <c r="A87" s="14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4.25" x14ac:dyDescent="0.2">
      <c r="A88" s="12" t="s">
        <v>78</v>
      </c>
      <c r="B88" s="19">
        <f t="shared" ref="B88:C88" si="66">SUM(B89:B91)</f>
        <v>63220485.700000003</v>
      </c>
      <c r="C88" s="19">
        <f t="shared" si="66"/>
        <v>69092021.25999999</v>
      </c>
      <c r="D88" s="19">
        <f t="shared" ref="D88:E88" si="67">SUM(D89:D91)</f>
        <v>66299543.950000003</v>
      </c>
      <c r="E88" s="19">
        <f t="shared" si="67"/>
        <v>84195018.739999995</v>
      </c>
      <c r="F88" s="19">
        <f t="shared" ref="F88:G88" si="68">SUM(F89:F91)</f>
        <v>81822502.299999997</v>
      </c>
      <c r="G88" s="19">
        <f t="shared" si="68"/>
        <v>83884771.280000001</v>
      </c>
      <c r="H88" s="19">
        <f t="shared" ref="H88:I88" si="69">SUM(H89:H91)</f>
        <v>78671780.879999995</v>
      </c>
      <c r="I88" s="19">
        <f t="shared" si="69"/>
        <v>86589603.200000003</v>
      </c>
      <c r="J88" s="19">
        <f t="shared" ref="J88:K88" si="70">SUM(J89:J91)</f>
        <v>84221499.219999984</v>
      </c>
      <c r="K88" s="19">
        <f t="shared" si="70"/>
        <v>82801299.460000008</v>
      </c>
      <c r="L88" s="19">
        <f t="shared" ref="L88:M88" si="71">SUM(L89:L91)</f>
        <v>84279545.799999997</v>
      </c>
      <c r="M88" s="19">
        <f t="shared" si="71"/>
        <v>81469892.719999999</v>
      </c>
    </row>
    <row r="89" spans="1:13" ht="14.25" x14ac:dyDescent="0.2">
      <c r="A89" s="14" t="s">
        <v>46</v>
      </c>
      <c r="B89" s="20">
        <v>46782844.039999999</v>
      </c>
      <c r="C89" s="20">
        <v>52049276.289999999</v>
      </c>
      <c r="D89" s="20">
        <v>46658283.190000005</v>
      </c>
      <c r="E89" s="20">
        <v>51357644.439999998</v>
      </c>
      <c r="F89" s="20">
        <v>50342744.459999993</v>
      </c>
      <c r="G89" s="20">
        <v>51689471.349999994</v>
      </c>
      <c r="H89" s="20">
        <v>48093901.840000004</v>
      </c>
      <c r="I89" s="20">
        <v>52517815.530000001</v>
      </c>
      <c r="J89" s="20">
        <v>52352294.549999997</v>
      </c>
      <c r="K89" s="20">
        <v>51292245.390000001</v>
      </c>
      <c r="L89" s="20">
        <v>51831674.32</v>
      </c>
      <c r="M89" s="20">
        <v>49582247.259999998</v>
      </c>
    </row>
    <row r="90" spans="1:13" x14ac:dyDescent="0.2">
      <c r="A90" s="14" t="s">
        <v>76</v>
      </c>
      <c r="B90" s="41">
        <v>16434045.110000003</v>
      </c>
      <c r="C90" s="41">
        <v>17038978.719999999</v>
      </c>
      <c r="D90" s="41">
        <v>19638072</v>
      </c>
      <c r="E90" s="41">
        <v>32833931.080000002</v>
      </c>
      <c r="F90" s="41">
        <v>31476205.260000002</v>
      </c>
      <c r="G90" s="41">
        <v>32191952.140000001</v>
      </c>
      <c r="H90" s="41">
        <v>30574961.02</v>
      </c>
      <c r="I90" s="41">
        <v>34068629.719999999</v>
      </c>
      <c r="J90" s="41">
        <v>31867649.599999998</v>
      </c>
      <c r="K90" s="41">
        <v>31507540.390000001</v>
      </c>
      <c r="L90" s="41">
        <v>32446271.98</v>
      </c>
      <c r="M90" s="41">
        <v>31886236.119999997</v>
      </c>
    </row>
    <row r="91" spans="1:13" x14ac:dyDescent="0.2">
      <c r="A91" s="14" t="s">
        <v>47</v>
      </c>
      <c r="B91" s="20">
        <v>3596.55</v>
      </c>
      <c r="C91" s="20">
        <v>3766.25</v>
      </c>
      <c r="D91" s="20">
        <v>3188.76</v>
      </c>
      <c r="E91" s="20">
        <v>3443.22</v>
      </c>
      <c r="F91" s="20">
        <v>3552.58</v>
      </c>
      <c r="G91" s="20">
        <v>3347.79</v>
      </c>
      <c r="H91" s="20">
        <v>2918.02</v>
      </c>
      <c r="I91" s="20">
        <v>3157.95</v>
      </c>
      <c r="J91" s="20">
        <v>1555.07</v>
      </c>
      <c r="K91" s="20">
        <v>1513.68</v>
      </c>
      <c r="L91" s="20">
        <v>1599.5</v>
      </c>
      <c r="M91" s="20">
        <v>1409.34</v>
      </c>
    </row>
    <row r="92" spans="1:13" x14ac:dyDescent="0.2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4.25" x14ac:dyDescent="0.2">
      <c r="A93" s="12" t="s">
        <v>48</v>
      </c>
      <c r="B93" s="19">
        <f t="shared" ref="B93:C93" si="72">SUM(B94:B96)</f>
        <v>24530569.562999997</v>
      </c>
      <c r="C93" s="19">
        <f t="shared" si="72"/>
        <v>26050095.239999998</v>
      </c>
      <c r="D93" s="19">
        <f t="shared" ref="D93:E93" si="73">SUM(D94:D96)</f>
        <v>21891130.865000002</v>
      </c>
      <c r="E93" s="19">
        <f t="shared" si="73"/>
        <v>25314939.66</v>
      </c>
      <c r="F93" s="19">
        <f t="shared" ref="F93:G93" si="74">SUM(F94:F96)</f>
        <v>24462698.160000004</v>
      </c>
      <c r="G93" s="19">
        <f t="shared" si="74"/>
        <v>25056356.219999999</v>
      </c>
      <c r="H93" s="19">
        <f t="shared" ref="H93:I93" si="75">SUM(H94:H96)</f>
        <v>23620667.476</v>
      </c>
      <c r="I93" s="19">
        <f t="shared" si="75"/>
        <v>26139854.037</v>
      </c>
      <c r="J93" s="19">
        <f t="shared" ref="J93:K93" si="76">SUM(J94:J96)</f>
        <v>25002769.422000002</v>
      </c>
      <c r="K93" s="19">
        <f t="shared" si="76"/>
        <v>24635100.797000002</v>
      </c>
      <c r="L93" s="19">
        <f t="shared" ref="L93:M93" si="77">SUM(L94:L96)</f>
        <v>25207415.300000001</v>
      </c>
      <c r="M93" s="19">
        <f t="shared" si="77"/>
        <v>24543158.829999998</v>
      </c>
    </row>
    <row r="94" spans="1:13" ht="14.25" x14ac:dyDescent="0.2">
      <c r="A94" s="14" t="s">
        <v>49</v>
      </c>
      <c r="B94" s="20">
        <v>8078541.6830000002</v>
      </c>
      <c r="C94" s="20">
        <v>8992287.6799999997</v>
      </c>
      <c r="D94" s="20">
        <v>8056171.3600000003</v>
      </c>
      <c r="E94" s="20">
        <v>8880758.0500000007</v>
      </c>
      <c r="F94" s="20">
        <v>8706832.6400000006</v>
      </c>
      <c r="G94" s="20">
        <v>8943641.1799999997</v>
      </c>
      <c r="H94" s="20">
        <v>8318596.9000000004</v>
      </c>
      <c r="I94" s="20">
        <v>9089749.3870000001</v>
      </c>
      <c r="J94" s="20">
        <v>9061169.2420000006</v>
      </c>
      <c r="K94" s="20">
        <v>8873762.2200000007</v>
      </c>
      <c r="L94" s="20">
        <v>8976281.8000000007</v>
      </c>
      <c r="M94" s="20">
        <v>8592994.0899999999</v>
      </c>
    </row>
    <row r="95" spans="1:13" x14ac:dyDescent="0.2">
      <c r="A95" s="14" t="s">
        <v>77</v>
      </c>
      <c r="B95" s="41">
        <v>16434045.109999999</v>
      </c>
      <c r="C95" s="41">
        <v>17038976.32</v>
      </c>
      <c r="D95" s="41">
        <v>13819015.725</v>
      </c>
      <c r="E95" s="41">
        <v>16416965.539999999</v>
      </c>
      <c r="F95" s="41">
        <v>15738102.630000001</v>
      </c>
      <c r="G95" s="41">
        <v>16095976.07</v>
      </c>
      <c r="H95" s="41">
        <v>15287480.505999999</v>
      </c>
      <c r="I95" s="41">
        <v>17034314.859999999</v>
      </c>
      <c r="J95" s="41">
        <v>15933824.800000001</v>
      </c>
      <c r="K95" s="41">
        <v>15753770.197000001</v>
      </c>
      <c r="L95" s="41">
        <v>16223135.99</v>
      </c>
      <c r="M95" s="41">
        <v>15943118.060000001</v>
      </c>
    </row>
    <row r="96" spans="1:13" ht="14.25" x14ac:dyDescent="0.2">
      <c r="A96" s="14" t="s">
        <v>50</v>
      </c>
      <c r="B96" s="20">
        <v>17982.77</v>
      </c>
      <c r="C96" s="20">
        <v>18831.240000000002</v>
      </c>
      <c r="D96" s="20">
        <v>15943.78</v>
      </c>
      <c r="E96" s="20">
        <v>17216.07</v>
      </c>
      <c r="F96" s="20">
        <v>17762.89</v>
      </c>
      <c r="G96" s="20">
        <v>16738.97</v>
      </c>
      <c r="H96" s="20">
        <v>14590.07</v>
      </c>
      <c r="I96" s="20">
        <v>15789.79</v>
      </c>
      <c r="J96" s="20">
        <v>7775.38</v>
      </c>
      <c r="K96" s="20">
        <v>7568.38</v>
      </c>
      <c r="L96" s="20">
        <v>7997.51</v>
      </c>
      <c r="M96" s="20">
        <v>7046.68</v>
      </c>
    </row>
    <row r="97" spans="1:13" x14ac:dyDescent="0.2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x14ac:dyDescent="0.2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4.25" x14ac:dyDescent="0.2">
      <c r="A99" s="12" t="s">
        <v>51</v>
      </c>
      <c r="B99" s="19">
        <f>SUM(B100:B102)</f>
        <v>46715037.230000004</v>
      </c>
      <c r="C99" s="19">
        <f t="shared" ref="C99:M99" si="78">SUM(C100:C102)</f>
        <v>33021640.010000002</v>
      </c>
      <c r="D99" s="19">
        <f t="shared" si="78"/>
        <v>44133174.460000001</v>
      </c>
      <c r="E99" s="19">
        <f t="shared" si="78"/>
        <v>43721530.110000007</v>
      </c>
      <c r="F99" s="19">
        <f t="shared" si="78"/>
        <v>44463634.329999998</v>
      </c>
      <c r="G99" s="19">
        <f t="shared" si="78"/>
        <v>39027418.620000005</v>
      </c>
      <c r="H99" s="19">
        <f t="shared" si="78"/>
        <v>40242332.539999999</v>
      </c>
      <c r="I99" s="19">
        <f t="shared" si="78"/>
        <v>35723851.740000002</v>
      </c>
      <c r="J99" s="19">
        <f t="shared" si="78"/>
        <v>33789173.68</v>
      </c>
      <c r="K99" s="19">
        <f t="shared" si="78"/>
        <v>36836597.519999996</v>
      </c>
      <c r="L99" s="19">
        <f t="shared" si="78"/>
        <v>36925577.049999997</v>
      </c>
      <c r="M99" s="19">
        <f t="shared" si="78"/>
        <v>34051299.119999997</v>
      </c>
    </row>
    <row r="100" spans="1:13" ht="14.25" x14ac:dyDescent="0.2">
      <c r="A100" s="14" t="s">
        <v>52</v>
      </c>
      <c r="B100" s="20">
        <v>45740984.530000001</v>
      </c>
      <c r="C100" s="20">
        <v>32254605.84</v>
      </c>
      <c r="D100" s="20">
        <v>43040128.75</v>
      </c>
      <c r="E100" s="20">
        <v>42793301.690000005</v>
      </c>
      <c r="F100" s="20">
        <v>43646740.030000001</v>
      </c>
      <c r="G100" s="20">
        <v>38297706.830000006</v>
      </c>
      <c r="H100" s="20">
        <v>39312890.82</v>
      </c>
      <c r="I100" s="20">
        <v>35091181.630000003</v>
      </c>
      <c r="J100" s="20">
        <v>33149207.350000001</v>
      </c>
      <c r="K100" s="20">
        <v>36383669.649999999</v>
      </c>
      <c r="L100" s="20">
        <v>36396697.149999999</v>
      </c>
      <c r="M100" s="20">
        <v>33214369.379999999</v>
      </c>
    </row>
    <row r="101" spans="1:13" ht="14.25" x14ac:dyDescent="0.2">
      <c r="A101" s="14" t="s">
        <v>53</v>
      </c>
      <c r="B101" s="25">
        <v>974052.7</v>
      </c>
      <c r="C101" s="25">
        <v>767034.17</v>
      </c>
      <c r="D101" s="25">
        <v>1093045.71</v>
      </c>
      <c r="E101" s="25">
        <v>928228.42</v>
      </c>
      <c r="F101" s="25">
        <v>816894.3</v>
      </c>
      <c r="G101" s="25">
        <v>729711.79</v>
      </c>
      <c r="H101" s="25">
        <v>929441.72</v>
      </c>
      <c r="I101" s="25">
        <v>632670.11</v>
      </c>
      <c r="J101" s="25">
        <v>639966.32999999996</v>
      </c>
      <c r="K101" s="25">
        <v>452927.87</v>
      </c>
      <c r="L101" s="25">
        <v>528879.9</v>
      </c>
      <c r="M101" s="25">
        <v>836929.74</v>
      </c>
    </row>
    <row r="102" spans="1:13" ht="14.25" x14ac:dyDescent="0.2">
      <c r="A102" s="14" t="s">
        <v>90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</row>
    <row r="103" spans="1:13" x14ac:dyDescent="0.2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4.25" x14ac:dyDescent="0.2">
      <c r="A104" s="12" t="s">
        <v>54</v>
      </c>
      <c r="B104" s="22">
        <f>SUM(B105:B107)</f>
        <v>9984</v>
      </c>
      <c r="C104" s="22">
        <f t="shared" ref="C104:M104" si="79">SUM(C105:C107)</f>
        <v>7501</v>
      </c>
      <c r="D104" s="22">
        <f t="shared" si="79"/>
        <v>10590</v>
      </c>
      <c r="E104" s="22">
        <f t="shared" si="79"/>
        <v>9802</v>
      </c>
      <c r="F104" s="22">
        <f t="shared" si="79"/>
        <v>9706</v>
      </c>
      <c r="G104" s="22">
        <f t="shared" si="79"/>
        <v>7826</v>
      </c>
      <c r="H104" s="22">
        <f t="shared" si="79"/>
        <v>9035</v>
      </c>
      <c r="I104" s="22">
        <f t="shared" si="79"/>
        <v>7445</v>
      </c>
      <c r="J104" s="22">
        <f t="shared" si="79"/>
        <v>6679</v>
      </c>
      <c r="K104" s="22">
        <f t="shared" si="79"/>
        <v>6808</v>
      </c>
      <c r="L104" s="22">
        <f t="shared" si="79"/>
        <v>7087</v>
      </c>
      <c r="M104" s="22">
        <f t="shared" si="79"/>
        <v>6992</v>
      </c>
    </row>
    <row r="105" spans="1:13" ht="14.25" x14ac:dyDescent="0.2">
      <c r="A105" s="14" t="s">
        <v>52</v>
      </c>
      <c r="B105" s="23">
        <v>7722</v>
      </c>
      <c r="C105" s="23">
        <v>5753</v>
      </c>
      <c r="D105" s="23">
        <v>7935</v>
      </c>
      <c r="E105" s="23">
        <v>7741</v>
      </c>
      <c r="F105" s="23">
        <v>7972</v>
      </c>
      <c r="G105" s="23">
        <v>6540</v>
      </c>
      <c r="H105" s="23">
        <v>6932</v>
      </c>
      <c r="I105" s="23">
        <v>5809</v>
      </c>
      <c r="J105" s="23">
        <v>5413</v>
      </c>
      <c r="K105" s="23">
        <v>5912</v>
      </c>
      <c r="L105" s="23">
        <v>6045</v>
      </c>
      <c r="M105" s="23">
        <v>5442</v>
      </c>
    </row>
    <row r="106" spans="1:13" ht="14.25" x14ac:dyDescent="0.2">
      <c r="A106" s="14" t="s">
        <v>53</v>
      </c>
      <c r="B106" s="26">
        <v>2262</v>
      </c>
      <c r="C106" s="26">
        <v>1748</v>
      </c>
      <c r="D106" s="26">
        <v>2655</v>
      </c>
      <c r="E106" s="26">
        <v>2061</v>
      </c>
      <c r="F106" s="26">
        <v>1734</v>
      </c>
      <c r="G106" s="26">
        <v>1286</v>
      </c>
      <c r="H106" s="26">
        <v>2103</v>
      </c>
      <c r="I106" s="26">
        <v>1636</v>
      </c>
      <c r="J106" s="26">
        <v>1266</v>
      </c>
      <c r="K106" s="26">
        <v>896</v>
      </c>
      <c r="L106" s="26">
        <v>1042</v>
      </c>
      <c r="M106" s="26">
        <v>1550</v>
      </c>
    </row>
    <row r="107" spans="1:13" ht="14.25" x14ac:dyDescent="0.2">
      <c r="A107" s="14" t="s">
        <v>90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x14ac:dyDescent="0.2">
      <c r="A108" s="1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">
      <c r="A109" s="1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 x14ac:dyDescent="0.2">
      <c r="A110" s="12" t="s">
        <v>55</v>
      </c>
      <c r="B110" s="19">
        <v>510390.09</v>
      </c>
      <c r="C110" s="19">
        <v>410577.4</v>
      </c>
      <c r="D110" s="19">
        <v>454526.95</v>
      </c>
      <c r="E110" s="19">
        <v>454928.88</v>
      </c>
      <c r="F110" s="19">
        <v>429702.46</v>
      </c>
      <c r="G110" s="19">
        <v>416897.52</v>
      </c>
      <c r="H110" s="19">
        <v>453775.1</v>
      </c>
      <c r="I110" s="19">
        <v>447701.22</v>
      </c>
      <c r="J110" s="19">
        <v>402486.03</v>
      </c>
      <c r="K110" s="19">
        <v>267018.96999999997</v>
      </c>
      <c r="L110" s="19">
        <v>617143.80000000005</v>
      </c>
      <c r="M110" s="19">
        <v>283288.92</v>
      </c>
    </row>
    <row r="111" spans="1:13" x14ac:dyDescent="0.2">
      <c r="A111" s="1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x14ac:dyDescent="0.2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4" spans="1:1" ht="14.25" x14ac:dyDescent="0.2">
      <c r="A114" s="30" t="s">
        <v>56</v>
      </c>
    </row>
    <row r="115" spans="1:1" ht="14.25" x14ac:dyDescent="0.2">
      <c r="A115" s="30" t="s">
        <v>57</v>
      </c>
    </row>
    <row r="116" spans="1:1" ht="14.25" x14ac:dyDescent="0.2">
      <c r="A116" s="30" t="s">
        <v>58</v>
      </c>
    </row>
    <row r="117" spans="1:1" ht="14.25" x14ac:dyDescent="0.2">
      <c r="A117" s="30" t="s">
        <v>59</v>
      </c>
    </row>
    <row r="118" spans="1:1" ht="14.25" x14ac:dyDescent="0.2">
      <c r="A118" s="30" t="s">
        <v>60</v>
      </c>
    </row>
    <row r="119" spans="1:1" ht="14.25" x14ac:dyDescent="0.2">
      <c r="A119" s="30" t="s">
        <v>61</v>
      </c>
    </row>
    <row r="120" spans="1:1" ht="14.25" x14ac:dyDescent="0.2">
      <c r="A120" s="30" t="s">
        <v>62</v>
      </c>
    </row>
    <row r="121" spans="1:1" ht="14.25" x14ac:dyDescent="0.2">
      <c r="A121" s="30" t="s">
        <v>63</v>
      </c>
    </row>
    <row r="122" spans="1:1" ht="14.25" x14ac:dyDescent="0.2">
      <c r="A122" s="30" t="s">
        <v>64</v>
      </c>
    </row>
    <row r="123" spans="1:1" ht="14.25" x14ac:dyDescent="0.2">
      <c r="A123" s="30" t="s">
        <v>65</v>
      </c>
    </row>
    <row r="124" spans="1:1" ht="14.25" x14ac:dyDescent="0.2">
      <c r="A124" s="30" t="s">
        <v>66</v>
      </c>
    </row>
    <row r="125" spans="1:1" ht="14.25" x14ac:dyDescent="0.2">
      <c r="A125" s="30" t="s">
        <v>67</v>
      </c>
    </row>
    <row r="126" spans="1:1" ht="14.25" x14ac:dyDescent="0.2">
      <c r="A126" s="30" t="s">
        <v>68</v>
      </c>
    </row>
    <row r="127" spans="1:1" ht="14.25" x14ac:dyDescent="0.2">
      <c r="A127" s="30" t="s">
        <v>69</v>
      </c>
    </row>
    <row r="128" spans="1:1" ht="14.25" x14ac:dyDescent="0.2">
      <c r="A128" s="30" t="s">
        <v>70</v>
      </c>
    </row>
    <row r="129" spans="1:1" ht="14.25" x14ac:dyDescent="0.2">
      <c r="A129" s="30" t="s">
        <v>71</v>
      </c>
    </row>
    <row r="130" spans="1:1" ht="14.25" x14ac:dyDescent="0.2">
      <c r="A130" s="30" t="s">
        <v>91</v>
      </c>
    </row>
    <row r="131" spans="1:1" x14ac:dyDescent="0.2">
      <c r="A131" s="31"/>
    </row>
    <row r="132" spans="1:1" x14ac:dyDescent="0.2">
      <c r="A132" s="32" t="s">
        <v>72</v>
      </c>
    </row>
    <row r="134" spans="1:1" x14ac:dyDescent="0.2">
      <c r="A134" s="4"/>
    </row>
    <row r="135" spans="1:1" x14ac:dyDescent="0.2">
      <c r="A135" s="33"/>
    </row>
    <row r="136" spans="1:1" x14ac:dyDescent="0.2">
      <c r="A136" s="33"/>
    </row>
    <row r="137" spans="1:1" ht="14.25" x14ac:dyDescent="0.2">
      <c r="A137" s="30"/>
    </row>
    <row r="138" spans="1:1" ht="14.25" x14ac:dyDescent="0.2">
      <c r="A138" s="30"/>
    </row>
    <row r="139" spans="1:1" ht="14.25" x14ac:dyDescent="0.2">
      <c r="A139" s="30"/>
    </row>
    <row r="140" spans="1:1" ht="14.25" x14ac:dyDescent="0.2">
      <c r="A140" s="30"/>
    </row>
    <row r="141" spans="1:1" ht="14.25" x14ac:dyDescent="0.2">
      <c r="A141" s="30"/>
    </row>
    <row r="142" spans="1:1" ht="14.25" x14ac:dyDescent="0.2">
      <c r="A142" s="30"/>
    </row>
    <row r="143" spans="1:1" ht="14.25" x14ac:dyDescent="0.2">
      <c r="A143" s="30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</sheetData>
  <mergeCells count="2">
    <mergeCell ref="A2:M2"/>
    <mergeCell ref="A1:M1"/>
  </mergeCells>
  <pageMargins left="0.46" right="0.25" top="0.75" bottom="0.75" header="0.3" footer="0.3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M1"/>
    </sheetView>
  </sheetViews>
  <sheetFormatPr defaultRowHeight="12.75" x14ac:dyDescent="0.2"/>
  <cols>
    <col min="1" max="1" width="76" style="34" customWidth="1"/>
    <col min="2" max="13" width="12.5703125" style="4" customWidth="1"/>
    <col min="14" max="80" width="9.140625" style="4"/>
    <col min="81" max="81" width="69.42578125" style="4" customWidth="1"/>
    <col min="82" max="91" width="12.5703125" style="4" customWidth="1"/>
    <col min="92" max="336" width="9.140625" style="4"/>
    <col min="337" max="337" width="69.42578125" style="4" customWidth="1"/>
    <col min="338" max="347" width="12.5703125" style="4" customWidth="1"/>
    <col min="348" max="592" width="9.140625" style="4"/>
    <col min="593" max="593" width="69.42578125" style="4" customWidth="1"/>
    <col min="594" max="603" width="12.5703125" style="4" customWidth="1"/>
    <col min="604" max="848" width="9.140625" style="4"/>
    <col min="849" max="849" width="69.42578125" style="4" customWidth="1"/>
    <col min="850" max="859" width="12.5703125" style="4" customWidth="1"/>
    <col min="860" max="1104" width="9.140625" style="4"/>
    <col min="1105" max="1105" width="69.42578125" style="4" customWidth="1"/>
    <col min="1106" max="1115" width="12.5703125" style="4" customWidth="1"/>
    <col min="1116" max="1360" width="9.140625" style="4"/>
    <col min="1361" max="1361" width="69.42578125" style="4" customWidth="1"/>
    <col min="1362" max="1371" width="12.5703125" style="4" customWidth="1"/>
    <col min="1372" max="1616" width="9.140625" style="4"/>
    <col min="1617" max="1617" width="69.42578125" style="4" customWidth="1"/>
    <col min="1618" max="1627" width="12.5703125" style="4" customWidth="1"/>
    <col min="1628" max="1872" width="9.140625" style="4"/>
    <col min="1873" max="1873" width="69.42578125" style="4" customWidth="1"/>
    <col min="1874" max="1883" width="12.5703125" style="4" customWidth="1"/>
    <col min="1884" max="2128" width="9.140625" style="4"/>
    <col min="2129" max="2129" width="69.42578125" style="4" customWidth="1"/>
    <col min="2130" max="2139" width="12.5703125" style="4" customWidth="1"/>
    <col min="2140" max="2384" width="9.140625" style="4"/>
    <col min="2385" max="2385" width="69.42578125" style="4" customWidth="1"/>
    <col min="2386" max="2395" width="12.5703125" style="4" customWidth="1"/>
    <col min="2396" max="2640" width="9.140625" style="4"/>
    <col min="2641" max="2641" width="69.42578125" style="4" customWidth="1"/>
    <col min="2642" max="2651" width="12.5703125" style="4" customWidth="1"/>
    <col min="2652" max="2896" width="9.140625" style="4"/>
    <col min="2897" max="2897" width="69.42578125" style="4" customWidth="1"/>
    <col min="2898" max="2907" width="12.5703125" style="4" customWidth="1"/>
    <col min="2908" max="3152" width="9.140625" style="4"/>
    <col min="3153" max="3153" width="69.42578125" style="4" customWidth="1"/>
    <col min="3154" max="3163" width="12.5703125" style="4" customWidth="1"/>
    <col min="3164" max="3408" width="9.140625" style="4"/>
    <col min="3409" max="3409" width="69.42578125" style="4" customWidth="1"/>
    <col min="3410" max="3419" width="12.5703125" style="4" customWidth="1"/>
    <col min="3420" max="3664" width="9.140625" style="4"/>
    <col min="3665" max="3665" width="69.42578125" style="4" customWidth="1"/>
    <col min="3666" max="3675" width="12.5703125" style="4" customWidth="1"/>
    <col min="3676" max="3920" width="9.140625" style="4"/>
    <col min="3921" max="3921" width="69.42578125" style="4" customWidth="1"/>
    <col min="3922" max="3931" width="12.5703125" style="4" customWidth="1"/>
    <col min="3932" max="4176" width="9.140625" style="4"/>
    <col min="4177" max="4177" width="69.42578125" style="4" customWidth="1"/>
    <col min="4178" max="4187" width="12.5703125" style="4" customWidth="1"/>
    <col min="4188" max="4432" width="9.140625" style="4"/>
    <col min="4433" max="4433" width="69.42578125" style="4" customWidth="1"/>
    <col min="4434" max="4443" width="12.5703125" style="4" customWidth="1"/>
    <col min="4444" max="4688" width="9.140625" style="4"/>
    <col min="4689" max="4689" width="69.42578125" style="4" customWidth="1"/>
    <col min="4690" max="4699" width="12.5703125" style="4" customWidth="1"/>
    <col min="4700" max="4944" width="9.140625" style="4"/>
    <col min="4945" max="4945" width="69.42578125" style="4" customWidth="1"/>
    <col min="4946" max="4955" width="12.5703125" style="4" customWidth="1"/>
    <col min="4956" max="5200" width="9.140625" style="4"/>
    <col min="5201" max="5201" width="69.42578125" style="4" customWidth="1"/>
    <col min="5202" max="5211" width="12.5703125" style="4" customWidth="1"/>
    <col min="5212" max="5456" width="9.140625" style="4"/>
    <col min="5457" max="5457" width="69.42578125" style="4" customWidth="1"/>
    <col min="5458" max="5467" width="12.5703125" style="4" customWidth="1"/>
    <col min="5468" max="5712" width="9.140625" style="4"/>
    <col min="5713" max="5713" width="69.42578125" style="4" customWidth="1"/>
    <col min="5714" max="5723" width="12.5703125" style="4" customWidth="1"/>
    <col min="5724" max="5968" width="9.140625" style="4"/>
    <col min="5969" max="5969" width="69.42578125" style="4" customWidth="1"/>
    <col min="5970" max="5979" width="12.5703125" style="4" customWidth="1"/>
    <col min="5980" max="6224" width="9.140625" style="4"/>
    <col min="6225" max="6225" width="69.42578125" style="4" customWidth="1"/>
    <col min="6226" max="6235" width="12.5703125" style="4" customWidth="1"/>
    <col min="6236" max="6480" width="9.140625" style="4"/>
    <col min="6481" max="6481" width="69.42578125" style="4" customWidth="1"/>
    <col min="6482" max="6491" width="12.5703125" style="4" customWidth="1"/>
    <col min="6492" max="6736" width="9.140625" style="4"/>
    <col min="6737" max="6737" width="69.42578125" style="4" customWidth="1"/>
    <col min="6738" max="6747" width="12.5703125" style="4" customWidth="1"/>
    <col min="6748" max="6992" width="9.140625" style="4"/>
    <col min="6993" max="6993" width="69.42578125" style="4" customWidth="1"/>
    <col min="6994" max="7003" width="12.5703125" style="4" customWidth="1"/>
    <col min="7004" max="7248" width="9.140625" style="4"/>
    <col min="7249" max="7249" width="69.42578125" style="4" customWidth="1"/>
    <col min="7250" max="7259" width="12.5703125" style="4" customWidth="1"/>
    <col min="7260" max="7504" width="9.140625" style="4"/>
    <col min="7505" max="7505" width="69.42578125" style="4" customWidth="1"/>
    <col min="7506" max="7515" width="12.5703125" style="4" customWidth="1"/>
    <col min="7516" max="7760" width="9.140625" style="4"/>
    <col min="7761" max="7761" width="69.42578125" style="4" customWidth="1"/>
    <col min="7762" max="7771" width="12.5703125" style="4" customWidth="1"/>
    <col min="7772" max="8016" width="9.140625" style="4"/>
    <col min="8017" max="8017" width="69.42578125" style="4" customWidth="1"/>
    <col min="8018" max="8027" width="12.5703125" style="4" customWidth="1"/>
    <col min="8028" max="8272" width="9.140625" style="4"/>
    <col min="8273" max="8273" width="69.42578125" style="4" customWidth="1"/>
    <col min="8274" max="8283" width="12.5703125" style="4" customWidth="1"/>
    <col min="8284" max="8528" width="9.140625" style="4"/>
    <col min="8529" max="8529" width="69.42578125" style="4" customWidth="1"/>
    <col min="8530" max="8539" width="12.5703125" style="4" customWidth="1"/>
    <col min="8540" max="8784" width="9.140625" style="4"/>
    <col min="8785" max="8785" width="69.42578125" style="4" customWidth="1"/>
    <col min="8786" max="8795" width="12.5703125" style="4" customWidth="1"/>
    <col min="8796" max="9040" width="9.140625" style="4"/>
    <col min="9041" max="9041" width="69.42578125" style="4" customWidth="1"/>
    <col min="9042" max="9051" width="12.5703125" style="4" customWidth="1"/>
    <col min="9052" max="9296" width="9.140625" style="4"/>
    <col min="9297" max="9297" width="69.42578125" style="4" customWidth="1"/>
    <col min="9298" max="9307" width="12.5703125" style="4" customWidth="1"/>
    <col min="9308" max="9552" width="9.140625" style="4"/>
    <col min="9553" max="9553" width="69.42578125" style="4" customWidth="1"/>
    <col min="9554" max="9563" width="12.5703125" style="4" customWidth="1"/>
    <col min="9564" max="9808" width="9.140625" style="4"/>
    <col min="9809" max="9809" width="69.42578125" style="4" customWidth="1"/>
    <col min="9810" max="9819" width="12.5703125" style="4" customWidth="1"/>
    <col min="9820" max="10064" width="9.140625" style="4"/>
    <col min="10065" max="10065" width="69.42578125" style="4" customWidth="1"/>
    <col min="10066" max="10075" width="12.5703125" style="4" customWidth="1"/>
    <col min="10076" max="10320" width="9.140625" style="4"/>
    <col min="10321" max="10321" width="69.42578125" style="4" customWidth="1"/>
    <col min="10322" max="10331" width="12.5703125" style="4" customWidth="1"/>
    <col min="10332" max="10576" width="9.140625" style="4"/>
    <col min="10577" max="10577" width="69.42578125" style="4" customWidth="1"/>
    <col min="10578" max="10587" width="12.5703125" style="4" customWidth="1"/>
    <col min="10588" max="10832" width="9.140625" style="4"/>
    <col min="10833" max="10833" width="69.42578125" style="4" customWidth="1"/>
    <col min="10834" max="10843" width="12.5703125" style="4" customWidth="1"/>
    <col min="10844" max="11088" width="9.140625" style="4"/>
    <col min="11089" max="11089" width="69.42578125" style="4" customWidth="1"/>
    <col min="11090" max="11099" width="12.5703125" style="4" customWidth="1"/>
    <col min="11100" max="11344" width="9.140625" style="4"/>
    <col min="11345" max="11345" width="69.42578125" style="4" customWidth="1"/>
    <col min="11346" max="11355" width="12.5703125" style="4" customWidth="1"/>
    <col min="11356" max="11600" width="9.140625" style="4"/>
    <col min="11601" max="11601" width="69.42578125" style="4" customWidth="1"/>
    <col min="11602" max="11611" width="12.5703125" style="4" customWidth="1"/>
    <col min="11612" max="11856" width="9.140625" style="4"/>
    <col min="11857" max="11857" width="69.42578125" style="4" customWidth="1"/>
    <col min="11858" max="11867" width="12.5703125" style="4" customWidth="1"/>
    <col min="11868" max="12112" width="9.140625" style="4"/>
    <col min="12113" max="12113" width="69.42578125" style="4" customWidth="1"/>
    <col min="12114" max="12123" width="12.5703125" style="4" customWidth="1"/>
    <col min="12124" max="12368" width="9.140625" style="4"/>
    <col min="12369" max="12369" width="69.42578125" style="4" customWidth="1"/>
    <col min="12370" max="12379" width="12.5703125" style="4" customWidth="1"/>
    <col min="12380" max="12624" width="9.140625" style="4"/>
    <col min="12625" max="12625" width="69.42578125" style="4" customWidth="1"/>
    <col min="12626" max="12635" width="12.5703125" style="4" customWidth="1"/>
    <col min="12636" max="12880" width="9.140625" style="4"/>
    <col min="12881" max="12881" width="69.42578125" style="4" customWidth="1"/>
    <col min="12882" max="12891" width="12.5703125" style="4" customWidth="1"/>
    <col min="12892" max="13136" width="9.140625" style="4"/>
    <col min="13137" max="13137" width="69.42578125" style="4" customWidth="1"/>
    <col min="13138" max="13147" width="12.5703125" style="4" customWidth="1"/>
    <col min="13148" max="13392" width="9.140625" style="4"/>
    <col min="13393" max="13393" width="69.42578125" style="4" customWidth="1"/>
    <col min="13394" max="13403" width="12.5703125" style="4" customWidth="1"/>
    <col min="13404" max="13648" width="9.140625" style="4"/>
    <col min="13649" max="13649" width="69.42578125" style="4" customWidth="1"/>
    <col min="13650" max="13659" width="12.5703125" style="4" customWidth="1"/>
    <col min="13660" max="13904" width="9.140625" style="4"/>
    <col min="13905" max="13905" width="69.42578125" style="4" customWidth="1"/>
    <col min="13906" max="13915" width="12.5703125" style="4" customWidth="1"/>
    <col min="13916" max="14160" width="9.140625" style="4"/>
    <col min="14161" max="14161" width="69.42578125" style="4" customWidth="1"/>
    <col min="14162" max="14171" width="12.5703125" style="4" customWidth="1"/>
    <col min="14172" max="14416" width="9.140625" style="4"/>
    <col min="14417" max="14417" width="69.42578125" style="4" customWidth="1"/>
    <col min="14418" max="14427" width="12.5703125" style="4" customWidth="1"/>
    <col min="14428" max="14672" width="9.140625" style="4"/>
    <col min="14673" max="14673" width="69.42578125" style="4" customWidth="1"/>
    <col min="14674" max="14683" width="12.5703125" style="4" customWidth="1"/>
    <col min="14684" max="14928" width="9.140625" style="4"/>
    <col min="14929" max="14929" width="69.42578125" style="4" customWidth="1"/>
    <col min="14930" max="14939" width="12.5703125" style="4" customWidth="1"/>
    <col min="14940" max="15184" width="9.140625" style="4"/>
    <col min="15185" max="15185" width="69.42578125" style="4" customWidth="1"/>
    <col min="15186" max="15195" width="12.5703125" style="4" customWidth="1"/>
    <col min="15196" max="15440" width="9.140625" style="4"/>
    <col min="15441" max="15441" width="69.42578125" style="4" customWidth="1"/>
    <col min="15442" max="15451" width="12.5703125" style="4" customWidth="1"/>
    <col min="15452" max="15696" width="9.140625" style="4"/>
    <col min="15697" max="15697" width="69.42578125" style="4" customWidth="1"/>
    <col min="15698" max="15707" width="12.5703125" style="4" customWidth="1"/>
    <col min="15708" max="15952" width="9.140625" style="4"/>
    <col min="15953" max="15953" width="69.42578125" style="4" customWidth="1"/>
    <col min="15954" max="15963" width="12.5703125" style="4" customWidth="1"/>
    <col min="15964" max="16372" width="9.140625" style="4"/>
    <col min="16373" max="16375" width="9.140625" style="4" customWidth="1"/>
    <col min="16376" max="16384" width="9.140625" style="4"/>
  </cols>
  <sheetData>
    <row r="1" spans="1:13" s="1" customFormat="1" ht="26.2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39" customHeight="1" x14ac:dyDescent="0.4">
      <c r="A2" s="54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7" customFormat="1" ht="15.75" x14ac:dyDescent="0.25">
      <c r="A5" s="5"/>
      <c r="B5" s="6">
        <v>43861</v>
      </c>
      <c r="C5" s="6">
        <v>43890</v>
      </c>
      <c r="D5" s="6">
        <v>43921</v>
      </c>
      <c r="E5" s="6">
        <v>43951</v>
      </c>
      <c r="F5" s="6">
        <v>43982</v>
      </c>
      <c r="G5" s="6">
        <v>44012</v>
      </c>
      <c r="H5" s="6">
        <v>44043</v>
      </c>
      <c r="I5" s="6">
        <v>44074</v>
      </c>
      <c r="J5" s="6">
        <v>44104</v>
      </c>
      <c r="K5" s="6">
        <v>44135</v>
      </c>
      <c r="L5" s="6">
        <v>44165</v>
      </c>
      <c r="M5" s="6">
        <v>44196</v>
      </c>
    </row>
    <row r="6" spans="1:13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4.25" x14ac:dyDescent="0.2">
      <c r="A8" s="12" t="s">
        <v>1</v>
      </c>
      <c r="B8" s="13">
        <f t="shared" ref="B8:C8" si="0">SUM(B9:B13)</f>
        <v>273439131.83999997</v>
      </c>
      <c r="C8" s="13">
        <f t="shared" si="0"/>
        <v>405893804.35000002</v>
      </c>
      <c r="D8" s="13">
        <f t="shared" ref="D8:E8" si="1">SUM(D9:D13)</f>
        <v>177446891.20999998</v>
      </c>
      <c r="E8" s="13">
        <f t="shared" si="1"/>
        <v>209766559.73000002</v>
      </c>
      <c r="F8" s="13">
        <f t="shared" ref="F8:G8" si="2">SUM(F9:F13)</f>
        <v>177993031.82000002</v>
      </c>
      <c r="G8" s="13">
        <f t="shared" si="2"/>
        <v>214812739.98000002</v>
      </c>
      <c r="H8" s="13">
        <f t="shared" ref="H8:I8" si="3">SUM(H9:H13)</f>
        <v>264497504.65999997</v>
      </c>
      <c r="I8" s="13">
        <f t="shared" si="3"/>
        <v>276362254.44999999</v>
      </c>
      <c r="J8" s="13">
        <f t="shared" ref="J8:K8" si="4">SUM(J9:J13)</f>
        <v>295108148.85000002</v>
      </c>
      <c r="K8" s="13">
        <f t="shared" si="4"/>
        <v>285440769.98000002</v>
      </c>
      <c r="L8" s="13">
        <f t="shared" ref="L8:M8" si="5">SUM(L9:L13)</f>
        <v>304791847.11000007</v>
      </c>
      <c r="M8" s="13">
        <f t="shared" si="5"/>
        <v>325769619.39000005</v>
      </c>
    </row>
    <row r="9" spans="1:13" x14ac:dyDescent="0.2">
      <c r="A9" s="14" t="s">
        <v>2</v>
      </c>
      <c r="B9" s="15">
        <f t="shared" ref="B9:C9" si="6">B20</f>
        <v>69091858.379999995</v>
      </c>
      <c r="C9" s="15">
        <f t="shared" si="6"/>
        <v>56433777.49000001</v>
      </c>
      <c r="D9" s="15">
        <f t="shared" ref="D9:E9" si="7">D20</f>
        <v>47880580.289999999</v>
      </c>
      <c r="E9" s="15">
        <f t="shared" si="7"/>
        <v>46735083.790000007</v>
      </c>
      <c r="F9" s="15">
        <f t="shared" ref="F9:G9" si="8">F20</f>
        <v>45334810.719999999</v>
      </c>
      <c r="G9" s="15">
        <f t="shared" si="8"/>
        <v>44575954.50999999</v>
      </c>
      <c r="H9" s="15">
        <f t="shared" ref="H9:I9" si="9">H20</f>
        <v>56787666.449999988</v>
      </c>
      <c r="I9" s="15">
        <f t="shared" si="9"/>
        <v>60209162.899999999</v>
      </c>
      <c r="J9" s="15">
        <f t="shared" ref="J9:K9" si="10">J20</f>
        <v>61660678.450000003</v>
      </c>
      <c r="K9" s="15">
        <f t="shared" si="10"/>
        <v>62191201.100000001</v>
      </c>
      <c r="L9" s="15">
        <f t="shared" ref="L9:M9" si="11">L20</f>
        <v>67952855.210000008</v>
      </c>
      <c r="M9" s="15">
        <f t="shared" si="11"/>
        <v>76497977.349999994</v>
      </c>
    </row>
    <row r="10" spans="1:13" x14ac:dyDescent="0.2">
      <c r="A10" s="14" t="s">
        <v>3</v>
      </c>
      <c r="B10" s="15">
        <f t="shared" ref="B10:C10" si="12">B65</f>
        <v>90101353.189999998</v>
      </c>
      <c r="C10" s="15">
        <f t="shared" si="12"/>
        <v>238654354.59999999</v>
      </c>
      <c r="D10" s="15">
        <f t="shared" ref="D10:E10" si="13">D65</f>
        <v>24273268.199999999</v>
      </c>
      <c r="E10" s="15">
        <f t="shared" si="13"/>
        <v>71245829.820000008</v>
      </c>
      <c r="F10" s="15">
        <f t="shared" ref="F10:G10" si="14">F65</f>
        <v>79313572.060000002</v>
      </c>
      <c r="G10" s="15">
        <f t="shared" si="14"/>
        <v>111369333.95</v>
      </c>
      <c r="H10" s="15">
        <f t="shared" ref="H10:I10" si="15">H65</f>
        <v>123890475.78999999</v>
      </c>
      <c r="I10" s="15">
        <f t="shared" si="15"/>
        <v>119199879.59999999</v>
      </c>
      <c r="J10" s="15">
        <f t="shared" ref="J10:K10" si="16">J65</f>
        <v>129690861.08</v>
      </c>
      <c r="K10" s="15">
        <f t="shared" si="16"/>
        <v>116308650.11000001</v>
      </c>
      <c r="L10" s="15">
        <f t="shared" ref="L10:M10" si="17">L65</f>
        <v>121571056.17000003</v>
      </c>
      <c r="M10" s="15">
        <f t="shared" si="17"/>
        <v>135588825.90000001</v>
      </c>
    </row>
    <row r="11" spans="1:13" x14ac:dyDescent="0.2">
      <c r="A11" s="14" t="s">
        <v>4</v>
      </c>
      <c r="B11" s="15">
        <f t="shared" ref="B11:C11" si="18">B88</f>
        <v>78350835.790000007</v>
      </c>
      <c r="C11" s="15">
        <f t="shared" si="18"/>
        <v>82511827.379999995</v>
      </c>
      <c r="D11" s="15">
        <f t="shared" ref="D11:E11" si="19">D88</f>
        <v>77291232.409999996</v>
      </c>
      <c r="E11" s="15">
        <f t="shared" si="19"/>
        <v>80730605.859999999</v>
      </c>
      <c r="F11" s="15">
        <f t="shared" ref="F11:G11" si="20">F88</f>
        <v>48780962.269999996</v>
      </c>
      <c r="G11" s="15">
        <f t="shared" si="20"/>
        <v>42118046.609999999</v>
      </c>
      <c r="H11" s="15">
        <f t="shared" ref="H11:I11" si="21">H88</f>
        <v>58024219.32</v>
      </c>
      <c r="I11" s="15">
        <f t="shared" si="21"/>
        <v>69761015.629999995</v>
      </c>
      <c r="J11" s="15">
        <f t="shared" ref="J11:K11" si="22">J88</f>
        <v>77635607.519999996</v>
      </c>
      <c r="K11" s="15">
        <f t="shared" si="22"/>
        <v>79530961.289999992</v>
      </c>
      <c r="L11" s="15">
        <f t="shared" ref="L11:M11" si="23">L88</f>
        <v>85134841.859999999</v>
      </c>
      <c r="M11" s="15">
        <f t="shared" si="23"/>
        <v>81264529.340000018</v>
      </c>
    </row>
    <row r="12" spans="1:13" x14ac:dyDescent="0.2">
      <c r="A12" s="14" t="s">
        <v>5</v>
      </c>
      <c r="B12" s="15">
        <f t="shared" ref="B12:C12" si="24">B99</f>
        <v>35268101.329999998</v>
      </c>
      <c r="C12" s="15">
        <f t="shared" si="24"/>
        <v>27909179.270000003</v>
      </c>
      <c r="D12" s="15">
        <f t="shared" ref="D12:E12" si="25">D99</f>
        <v>27694340.240000002</v>
      </c>
      <c r="E12" s="15">
        <f t="shared" si="25"/>
        <v>11012490.450000001</v>
      </c>
      <c r="F12" s="47">
        <f t="shared" ref="F12:G12" si="26">F99</f>
        <v>4456198.9399999995</v>
      </c>
      <c r="G12" s="15">
        <f t="shared" si="26"/>
        <v>16499595.08</v>
      </c>
      <c r="H12" s="15">
        <f t="shared" ref="H12:I12" si="27">H99</f>
        <v>25738563.920000002</v>
      </c>
      <c r="I12" s="15">
        <f t="shared" si="27"/>
        <v>27164352.149999999</v>
      </c>
      <c r="J12" s="15">
        <f t="shared" ref="J12:K12" si="28">J99</f>
        <v>26087230.009999998</v>
      </c>
      <c r="K12" s="15">
        <f t="shared" si="28"/>
        <v>27341229.870000001</v>
      </c>
      <c r="L12" s="15">
        <f t="shared" ref="L12:M12" si="29">L99</f>
        <v>30076574.990000002</v>
      </c>
      <c r="M12" s="15">
        <f t="shared" si="29"/>
        <v>32338336.739999998</v>
      </c>
    </row>
    <row r="13" spans="1:13" x14ac:dyDescent="0.2">
      <c r="A13" s="14" t="s">
        <v>6</v>
      </c>
      <c r="B13" s="16">
        <f t="shared" ref="B13:C13" si="30">B110</f>
        <v>626983.15</v>
      </c>
      <c r="C13" s="16">
        <f t="shared" si="30"/>
        <v>384665.61</v>
      </c>
      <c r="D13" s="16">
        <f t="shared" ref="D13:E13" si="31">D110</f>
        <v>307470.07</v>
      </c>
      <c r="E13" s="16">
        <f t="shared" si="31"/>
        <v>42549.81</v>
      </c>
      <c r="F13" s="16">
        <f t="shared" ref="F13:G13" si="32">F110</f>
        <v>107487.83</v>
      </c>
      <c r="G13" s="16">
        <f t="shared" si="32"/>
        <v>249809.83</v>
      </c>
      <c r="H13" s="16">
        <f t="shared" ref="H13:I13" si="33">H110</f>
        <v>56579.18</v>
      </c>
      <c r="I13" s="16">
        <f t="shared" si="33"/>
        <v>27844.17</v>
      </c>
      <c r="J13" s="16">
        <f t="shared" ref="J13:K13" si="34">J110</f>
        <v>33771.79</v>
      </c>
      <c r="K13" s="16">
        <f t="shared" si="34"/>
        <v>68727.61</v>
      </c>
      <c r="L13" s="16">
        <f t="shared" ref="L13:M13" si="35">L110</f>
        <v>56518.879999999997</v>
      </c>
      <c r="M13" s="16">
        <f t="shared" si="35"/>
        <v>79950.06</v>
      </c>
    </row>
    <row r="14" spans="1:13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2" t="s">
        <v>7</v>
      </c>
      <c r="B15" s="13">
        <f t="shared" ref="B15:C15" si="36">SUM(B16:B17)</f>
        <v>470434798.71999985</v>
      </c>
      <c r="C15" s="13">
        <f t="shared" si="36"/>
        <v>427819740.19</v>
      </c>
      <c r="D15" s="13">
        <f t="shared" ref="D15:E15" si="37">SUM(D16:D17)</f>
        <v>511524742.77000004</v>
      </c>
      <c r="E15" s="13">
        <f t="shared" si="37"/>
        <v>442479313.74000007</v>
      </c>
      <c r="F15" s="13">
        <f t="shared" ref="F15:G15" si="38">SUM(F16:F17)</f>
        <v>379404674.3499999</v>
      </c>
      <c r="G15" s="13">
        <f t="shared" si="38"/>
        <v>462484081.07000011</v>
      </c>
      <c r="H15" s="13">
        <f t="shared" ref="H15:I15" si="39">SUM(H16:H17)</f>
        <v>458345122.49000007</v>
      </c>
      <c r="I15" s="13">
        <f t="shared" si="39"/>
        <v>444548397.39999992</v>
      </c>
      <c r="J15" s="13">
        <f t="shared" ref="J15:K15" si="40">SUM(J16:J17)</f>
        <v>490663857.16000009</v>
      </c>
      <c r="K15" s="13">
        <f t="shared" si="40"/>
        <v>477457409.47999978</v>
      </c>
      <c r="L15" s="13">
        <f t="shared" ref="L15:M15" si="41">SUM(L16:L17)</f>
        <v>503560726.0999999</v>
      </c>
      <c r="M15" s="13">
        <f t="shared" si="41"/>
        <v>562544144.04000008</v>
      </c>
    </row>
    <row r="16" spans="1:13" x14ac:dyDescent="0.2">
      <c r="A16" s="14" t="s">
        <v>8</v>
      </c>
      <c r="B16" s="17">
        <v>468213849.46999985</v>
      </c>
      <c r="C16" s="17">
        <v>425470726.44999999</v>
      </c>
      <c r="D16" s="17">
        <v>509151459.30000001</v>
      </c>
      <c r="E16" s="17">
        <v>440238862.20000005</v>
      </c>
      <c r="F16" s="17">
        <v>377353162.71999991</v>
      </c>
      <c r="G16" s="17">
        <v>460743329.84000009</v>
      </c>
      <c r="H16" s="17">
        <v>455961254.43000007</v>
      </c>
      <c r="I16" s="17">
        <v>442821268.18999994</v>
      </c>
      <c r="J16" s="17">
        <v>488358426.87000006</v>
      </c>
      <c r="K16" s="17">
        <v>475467071.3299998</v>
      </c>
      <c r="L16" s="17">
        <v>501770969.70999992</v>
      </c>
      <c r="M16" s="17">
        <v>560199182.21000004</v>
      </c>
    </row>
    <row r="17" spans="1:13" x14ac:dyDescent="0.2">
      <c r="A17" s="14" t="s">
        <v>9</v>
      </c>
      <c r="B17" s="17">
        <v>2220949.25</v>
      </c>
      <c r="C17" s="17">
        <v>2349013.7400000007</v>
      </c>
      <c r="D17" s="17">
        <v>2373283.4700000002</v>
      </c>
      <c r="E17" s="17">
        <v>2240451.5399999996</v>
      </c>
      <c r="F17" s="17">
        <v>2051511.63</v>
      </c>
      <c r="G17" s="17">
        <v>1740751.23</v>
      </c>
      <c r="H17" s="17">
        <v>2383868.0599999996</v>
      </c>
      <c r="I17" s="17">
        <v>1727129.2099999995</v>
      </c>
      <c r="J17" s="17">
        <v>2305430.29</v>
      </c>
      <c r="K17" s="17">
        <v>1990338.1500000006</v>
      </c>
      <c r="L17" s="17">
        <v>1789756.39</v>
      </c>
      <c r="M17" s="17">
        <v>2344961.83</v>
      </c>
    </row>
    <row r="18" spans="1:13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x14ac:dyDescent="0.2">
      <c r="A20" s="12" t="s">
        <v>10</v>
      </c>
      <c r="B20" s="19">
        <f t="shared" ref="B20:C20" si="42">SUM(B21:B40)</f>
        <v>69091858.379999995</v>
      </c>
      <c r="C20" s="19">
        <f t="shared" si="42"/>
        <v>56433777.49000001</v>
      </c>
      <c r="D20" s="19">
        <f t="shared" ref="D20:E20" si="43">SUM(D21:D40)</f>
        <v>47880580.289999999</v>
      </c>
      <c r="E20" s="19">
        <f t="shared" si="43"/>
        <v>46735083.790000007</v>
      </c>
      <c r="F20" s="19">
        <f t="shared" ref="F20:G20" si="44">SUM(F21:F40)</f>
        <v>45334810.719999999</v>
      </c>
      <c r="G20" s="19">
        <f t="shared" si="44"/>
        <v>44575954.50999999</v>
      </c>
      <c r="H20" s="19">
        <f t="shared" ref="H20:I20" si="45">SUM(H21:H40)</f>
        <v>56787666.449999988</v>
      </c>
      <c r="I20" s="19">
        <f t="shared" si="45"/>
        <v>60209162.899999999</v>
      </c>
      <c r="J20" s="19">
        <f t="shared" ref="J20:K20" si="46">SUM(J21:J40)</f>
        <v>61660678.450000003</v>
      </c>
      <c r="K20" s="19">
        <f t="shared" si="46"/>
        <v>62191201.100000001</v>
      </c>
      <c r="L20" s="19">
        <f t="shared" ref="L20:M20" si="47">SUM(L21:L40)</f>
        <v>67952855.210000008</v>
      </c>
      <c r="M20" s="19">
        <f t="shared" si="47"/>
        <v>76497977.349999994</v>
      </c>
    </row>
    <row r="21" spans="1:13" x14ac:dyDescent="0.2">
      <c r="A21" s="14" t="s">
        <v>11</v>
      </c>
      <c r="B21" s="20">
        <v>41104477.329999998</v>
      </c>
      <c r="C21" s="20">
        <v>34230440.990000002</v>
      </c>
      <c r="D21" s="20">
        <v>25683820.299999997</v>
      </c>
      <c r="E21" s="20">
        <v>22145706.210000001</v>
      </c>
      <c r="F21" s="20">
        <v>21544669.939999998</v>
      </c>
      <c r="G21" s="20">
        <v>18794764.050000001</v>
      </c>
      <c r="H21" s="20">
        <v>25632923.179999996</v>
      </c>
      <c r="I21" s="20">
        <v>27266541.07</v>
      </c>
      <c r="J21" s="20">
        <v>28750571.32</v>
      </c>
      <c r="K21" s="20">
        <v>29190194.780000001</v>
      </c>
      <c r="L21" s="20">
        <v>30313161.23</v>
      </c>
      <c r="M21" s="20">
        <v>30952100.059999999</v>
      </c>
    </row>
    <row r="22" spans="1:13" x14ac:dyDescent="0.2">
      <c r="A22" s="14" t="s">
        <v>12</v>
      </c>
      <c r="B22" s="20">
        <v>33322.089999999997</v>
      </c>
      <c r="C22" s="20">
        <v>49180.240000000005</v>
      </c>
      <c r="D22" s="20">
        <v>68016.350000000006</v>
      </c>
      <c r="E22" s="20">
        <v>17143.77</v>
      </c>
      <c r="F22" s="20">
        <v>56968.030000000006</v>
      </c>
      <c r="G22" s="20">
        <v>68632.149999999994</v>
      </c>
      <c r="H22" s="20">
        <v>54956.859999999993</v>
      </c>
      <c r="I22" s="20">
        <v>48930.369999999995</v>
      </c>
      <c r="J22" s="20">
        <v>25801.03</v>
      </c>
      <c r="K22" s="20">
        <v>51280.67</v>
      </c>
      <c r="L22" s="20">
        <v>36456.299999999996</v>
      </c>
      <c r="M22" s="20">
        <v>99558.62</v>
      </c>
    </row>
    <row r="23" spans="1:13" x14ac:dyDescent="0.2">
      <c r="A23" s="14" t="s">
        <v>13</v>
      </c>
      <c r="B23" s="20">
        <v>3403435.76</v>
      </c>
      <c r="C23" s="20">
        <v>2058450.08</v>
      </c>
      <c r="D23" s="20">
        <v>1219511.8400000001</v>
      </c>
      <c r="E23" s="20">
        <v>2061758.45</v>
      </c>
      <c r="F23" s="20">
        <v>1454291.06</v>
      </c>
      <c r="G23" s="20">
        <v>1536550.95</v>
      </c>
      <c r="H23" s="20">
        <v>2330399.54</v>
      </c>
      <c r="I23" s="20">
        <v>1629511.17</v>
      </c>
      <c r="J23" s="20">
        <v>2222456.9500000002</v>
      </c>
      <c r="K23" s="20">
        <v>1992602.95</v>
      </c>
      <c r="L23" s="20">
        <v>2942888.61</v>
      </c>
      <c r="M23" s="20">
        <v>3486735.39</v>
      </c>
    </row>
    <row r="24" spans="1:13" x14ac:dyDescent="0.2">
      <c r="A24" s="14" t="s">
        <v>14</v>
      </c>
      <c r="B24" s="20">
        <v>292274.03000000003</v>
      </c>
      <c r="C24" s="20">
        <v>159361.78</v>
      </c>
      <c r="D24" s="20">
        <v>208698.43000000002</v>
      </c>
      <c r="E24" s="20">
        <v>271121.32</v>
      </c>
      <c r="F24" s="20">
        <v>294842.5</v>
      </c>
      <c r="G24" s="20">
        <v>296583.40999999997</v>
      </c>
      <c r="H24" s="20">
        <v>280117.06</v>
      </c>
      <c r="I24" s="20">
        <v>316809.14999999997</v>
      </c>
      <c r="J24" s="20">
        <v>280954.69</v>
      </c>
      <c r="K24" s="20">
        <v>346338.71</v>
      </c>
      <c r="L24" s="20">
        <v>228324.72999999998</v>
      </c>
      <c r="M24" s="20">
        <v>448331.02</v>
      </c>
    </row>
    <row r="25" spans="1:13" x14ac:dyDescent="0.2">
      <c r="A25" s="14" t="s">
        <v>15</v>
      </c>
      <c r="B25" s="20">
        <v>1168826.3700000001</v>
      </c>
      <c r="C25" s="20">
        <v>1121876.26</v>
      </c>
      <c r="D25" s="20">
        <v>948630.07</v>
      </c>
      <c r="E25" s="20">
        <v>809844.25</v>
      </c>
      <c r="F25" s="20">
        <v>973200.3</v>
      </c>
      <c r="G25" s="20">
        <v>1050104.94</v>
      </c>
      <c r="H25" s="20">
        <v>1162300.8599999999</v>
      </c>
      <c r="I25" s="20">
        <v>1659376.31</v>
      </c>
      <c r="J25" s="20">
        <v>1669800.85</v>
      </c>
      <c r="K25" s="20">
        <v>1524403.06</v>
      </c>
      <c r="L25" s="20">
        <v>1704858.52</v>
      </c>
      <c r="M25" s="20">
        <v>2287315.4400000004</v>
      </c>
    </row>
    <row r="26" spans="1:13" x14ac:dyDescent="0.2">
      <c r="A26" s="14" t="s">
        <v>16</v>
      </c>
      <c r="B26" s="20">
        <v>615282.88</v>
      </c>
      <c r="C26" s="20">
        <v>515466.77</v>
      </c>
      <c r="D26" s="20">
        <v>603337.48</v>
      </c>
      <c r="E26" s="20">
        <v>400454.42</v>
      </c>
      <c r="F26" s="20">
        <v>480945.62</v>
      </c>
      <c r="G26" s="20">
        <v>624248.22</v>
      </c>
      <c r="H26" s="20">
        <v>629098.87</v>
      </c>
      <c r="I26" s="20">
        <v>880354.4</v>
      </c>
      <c r="J26" s="20">
        <v>741577.32000000007</v>
      </c>
      <c r="K26" s="20">
        <v>984654.94</v>
      </c>
      <c r="L26" s="20">
        <v>1037178</v>
      </c>
      <c r="M26" s="20">
        <v>1581619.0299999998</v>
      </c>
    </row>
    <row r="27" spans="1:13" ht="14.25" x14ac:dyDescent="0.2">
      <c r="A27" s="14" t="s">
        <v>17</v>
      </c>
      <c r="B27" s="20">
        <v>387955.74</v>
      </c>
      <c r="C27" s="20">
        <v>288595.59999999998</v>
      </c>
      <c r="D27" s="20">
        <v>344538.41</v>
      </c>
      <c r="E27" s="20">
        <v>461702.7</v>
      </c>
      <c r="F27" s="20">
        <v>434472.31999999995</v>
      </c>
      <c r="G27" s="20">
        <v>373827.3</v>
      </c>
      <c r="H27" s="20">
        <v>518916.23000000004</v>
      </c>
      <c r="I27" s="20">
        <v>334363.88</v>
      </c>
      <c r="J27" s="20">
        <v>499936.18000000005</v>
      </c>
      <c r="K27" s="20">
        <v>482886.22</v>
      </c>
      <c r="L27" s="20">
        <v>496416.92000000004</v>
      </c>
      <c r="M27" s="20">
        <v>687484.96</v>
      </c>
    </row>
    <row r="28" spans="1:13" ht="14.25" x14ac:dyDescent="0.2">
      <c r="A28" s="14" t="s">
        <v>18</v>
      </c>
      <c r="B28" s="20">
        <v>1288425.5399999998</v>
      </c>
      <c r="C28" s="20">
        <v>1001687.48</v>
      </c>
      <c r="D28" s="20">
        <v>1764592.24</v>
      </c>
      <c r="E28" s="20">
        <v>1168125.9500000002</v>
      </c>
      <c r="F28" s="20">
        <v>1161395.7</v>
      </c>
      <c r="G28" s="20">
        <v>1765521.3599999999</v>
      </c>
      <c r="H28" s="20">
        <v>2644692.11</v>
      </c>
      <c r="I28" s="20">
        <v>2001040.45</v>
      </c>
      <c r="J28" s="20">
        <v>2398565.1300000004</v>
      </c>
      <c r="K28" s="20">
        <v>2139117.5</v>
      </c>
      <c r="L28" s="20">
        <v>2232457.54</v>
      </c>
      <c r="M28" s="20">
        <v>2386358.21</v>
      </c>
    </row>
    <row r="29" spans="1:13" ht="14.25" x14ac:dyDescent="0.2">
      <c r="A29" s="14" t="s">
        <v>19</v>
      </c>
      <c r="B29" s="20">
        <v>89483.36</v>
      </c>
      <c r="C29" s="20">
        <v>41891.749999999993</v>
      </c>
      <c r="D29" s="20">
        <v>138152.94</v>
      </c>
      <c r="E29" s="20">
        <v>114650.67</v>
      </c>
      <c r="F29" s="20">
        <v>86803.62</v>
      </c>
      <c r="G29" s="20">
        <v>127694.74</v>
      </c>
      <c r="H29" s="20">
        <v>187611.58</v>
      </c>
      <c r="I29" s="20">
        <v>77785.680000000008</v>
      </c>
      <c r="J29" s="20">
        <v>211489.75999999998</v>
      </c>
      <c r="K29" s="20">
        <v>34761.64</v>
      </c>
      <c r="L29" s="20">
        <v>222220.34000000003</v>
      </c>
      <c r="M29" s="20">
        <v>72602.75</v>
      </c>
    </row>
    <row r="30" spans="1:13" x14ac:dyDescent="0.2">
      <c r="A30" s="14" t="s">
        <v>20</v>
      </c>
      <c r="B30" s="20">
        <v>1035482.08</v>
      </c>
      <c r="C30" s="20">
        <v>774507.31</v>
      </c>
      <c r="D30" s="20">
        <v>767307.55</v>
      </c>
      <c r="E30" s="20">
        <v>1539784.85</v>
      </c>
      <c r="F30" s="20">
        <v>959002.84</v>
      </c>
      <c r="G30" s="20">
        <v>830258.89</v>
      </c>
      <c r="H30" s="20">
        <v>1251451.67</v>
      </c>
      <c r="I30" s="20">
        <v>1242418.68</v>
      </c>
      <c r="J30" s="20">
        <v>1274976.47</v>
      </c>
      <c r="K30" s="20">
        <v>1191875.8899999999</v>
      </c>
      <c r="L30" s="20">
        <v>1692524.49</v>
      </c>
      <c r="M30" s="20">
        <v>1642099.96</v>
      </c>
    </row>
    <row r="31" spans="1:13" x14ac:dyDescent="0.2">
      <c r="A31" s="14" t="s">
        <v>21</v>
      </c>
      <c r="B31" s="20">
        <v>536529.43000000005</v>
      </c>
      <c r="C31" s="20">
        <v>662486.76</v>
      </c>
      <c r="D31" s="20">
        <v>523383.93</v>
      </c>
      <c r="E31" s="20">
        <v>566098.89</v>
      </c>
      <c r="F31" s="20">
        <v>384745.86</v>
      </c>
      <c r="G31" s="20">
        <v>443336.25</v>
      </c>
      <c r="H31" s="20">
        <v>715947.98</v>
      </c>
      <c r="I31" s="20">
        <v>665343.71</v>
      </c>
      <c r="J31" s="20">
        <v>1027763.63</v>
      </c>
      <c r="K31" s="20">
        <v>1073883.48</v>
      </c>
      <c r="L31" s="20">
        <v>1117096.55</v>
      </c>
      <c r="M31" s="20">
        <v>1444942.46</v>
      </c>
    </row>
    <row r="32" spans="1:13" x14ac:dyDescent="0.2">
      <c r="A32" s="14" t="s">
        <v>22</v>
      </c>
      <c r="B32" s="20">
        <v>814961.19</v>
      </c>
      <c r="C32" s="20">
        <v>607071.07000000007</v>
      </c>
      <c r="D32" s="20">
        <v>360911.06</v>
      </c>
      <c r="E32" s="20">
        <v>474479.69</v>
      </c>
      <c r="F32" s="20">
        <v>603051.78</v>
      </c>
      <c r="G32" s="20">
        <v>613920.25</v>
      </c>
      <c r="H32" s="20">
        <v>419177.54</v>
      </c>
      <c r="I32" s="20">
        <v>703263.63</v>
      </c>
      <c r="J32" s="20">
        <v>599609.51</v>
      </c>
      <c r="K32" s="20">
        <v>583365.98</v>
      </c>
      <c r="L32" s="20">
        <v>603406.36</v>
      </c>
      <c r="M32" s="20">
        <v>647315</v>
      </c>
    </row>
    <row r="33" spans="1:13" x14ac:dyDescent="0.2">
      <c r="A33" s="14" t="s">
        <v>23</v>
      </c>
      <c r="B33" s="20">
        <v>0</v>
      </c>
      <c r="C33" s="20">
        <v>0</v>
      </c>
      <c r="D33" s="20">
        <v>45.36</v>
      </c>
      <c r="E33" s="20">
        <v>5.94</v>
      </c>
      <c r="F33" s="20">
        <v>0</v>
      </c>
      <c r="G33" s="20">
        <v>285.12</v>
      </c>
      <c r="H33" s="20">
        <v>545.96</v>
      </c>
      <c r="I33" s="20">
        <v>60.82</v>
      </c>
      <c r="J33" s="20">
        <v>821.75</v>
      </c>
      <c r="K33" s="20">
        <v>56.7</v>
      </c>
      <c r="L33" s="20">
        <v>0</v>
      </c>
      <c r="M33" s="20">
        <v>297</v>
      </c>
    </row>
    <row r="34" spans="1:13" ht="14.25" x14ac:dyDescent="0.2">
      <c r="A34" s="14" t="s">
        <v>24</v>
      </c>
      <c r="B34" s="20">
        <v>1294230.74</v>
      </c>
      <c r="C34" s="20">
        <v>921494.38</v>
      </c>
      <c r="D34" s="20">
        <v>863482.41999999993</v>
      </c>
      <c r="E34" s="20">
        <v>622681.35</v>
      </c>
      <c r="F34" s="20">
        <v>665310.99</v>
      </c>
      <c r="G34" s="20">
        <v>689886.85</v>
      </c>
      <c r="H34" s="20">
        <v>879159.81</v>
      </c>
      <c r="I34" s="20">
        <v>1078924.43</v>
      </c>
      <c r="J34" s="20">
        <v>847410.21</v>
      </c>
      <c r="K34" s="20">
        <v>1137928.92</v>
      </c>
      <c r="L34" s="20">
        <v>1458738.45</v>
      </c>
      <c r="M34" s="20">
        <v>2309448.7200000002</v>
      </c>
    </row>
    <row r="35" spans="1:13" ht="14.25" x14ac:dyDescent="0.2">
      <c r="A35" s="14" t="s">
        <v>25</v>
      </c>
      <c r="B35" s="20">
        <v>9477597.4700000007</v>
      </c>
      <c r="C35" s="20">
        <v>7173349.0000000009</v>
      </c>
      <c r="D35" s="20">
        <v>8536061.4000000022</v>
      </c>
      <c r="E35" s="20">
        <v>8933692.7200000007</v>
      </c>
      <c r="F35" s="20">
        <v>9346950.4499999974</v>
      </c>
      <c r="G35" s="20">
        <v>10647483.769999998</v>
      </c>
      <c r="H35" s="20">
        <v>10834695.149999999</v>
      </c>
      <c r="I35" s="20">
        <v>12234745.65</v>
      </c>
      <c r="J35" s="20">
        <v>11415469.07</v>
      </c>
      <c r="K35" s="20">
        <v>11587993.08</v>
      </c>
      <c r="L35" s="20">
        <v>12684623.67</v>
      </c>
      <c r="M35" s="20">
        <v>16312498.089999996</v>
      </c>
    </row>
    <row r="36" spans="1:13" x14ac:dyDescent="0.2">
      <c r="A36" s="14" t="s">
        <v>26</v>
      </c>
      <c r="B36" s="20">
        <v>1832529.8099999998</v>
      </c>
      <c r="C36" s="20">
        <v>1430426.96</v>
      </c>
      <c r="D36" s="20">
        <v>1175726.96</v>
      </c>
      <c r="E36" s="20">
        <v>1207112.3199999998</v>
      </c>
      <c r="F36" s="20">
        <v>1108424.3899999999</v>
      </c>
      <c r="G36" s="20">
        <v>944644.7300000001</v>
      </c>
      <c r="H36" s="20">
        <v>1222347.68</v>
      </c>
      <c r="I36" s="20">
        <v>1596122.32</v>
      </c>
      <c r="J36" s="20">
        <v>1674028.97</v>
      </c>
      <c r="K36" s="20">
        <v>1676703.27</v>
      </c>
      <c r="L36" s="20">
        <v>1840459.75</v>
      </c>
      <c r="M36" s="20">
        <v>1714932.7200000002</v>
      </c>
    </row>
    <row r="37" spans="1:13" x14ac:dyDescent="0.2">
      <c r="A37" s="14" t="s">
        <v>27</v>
      </c>
      <c r="B37" s="20">
        <v>1.32</v>
      </c>
      <c r="C37" s="20">
        <v>0</v>
      </c>
      <c r="D37" s="20">
        <v>156.18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 ht="14.25" x14ac:dyDescent="0.2">
      <c r="A38" s="14" t="s">
        <v>28</v>
      </c>
      <c r="B38" s="20">
        <v>27526.86</v>
      </c>
      <c r="C38" s="20">
        <v>35478.700000000004</v>
      </c>
      <c r="D38" s="20">
        <v>35419.420000000006</v>
      </c>
      <c r="E38" s="20">
        <v>47245.939999999995</v>
      </c>
      <c r="F38" s="20">
        <v>30659.449999999997</v>
      </c>
      <c r="G38" s="20">
        <v>76569.37</v>
      </c>
      <c r="H38" s="20">
        <v>43081.53</v>
      </c>
      <c r="I38" s="20">
        <v>49598.54</v>
      </c>
      <c r="J38" s="20">
        <v>45784.81</v>
      </c>
      <c r="K38" s="20">
        <v>59727.34</v>
      </c>
      <c r="L38" s="20">
        <v>68056.410000000018</v>
      </c>
      <c r="M38" s="20">
        <v>61378.080000000002</v>
      </c>
    </row>
    <row r="39" spans="1:13" x14ac:dyDescent="0.2">
      <c r="A39" s="14" t="s">
        <v>29</v>
      </c>
      <c r="B39" s="20">
        <v>1081063.26</v>
      </c>
      <c r="C39" s="20">
        <v>871276.08</v>
      </c>
      <c r="D39" s="20">
        <v>581808.68999999994</v>
      </c>
      <c r="E39" s="20">
        <v>925120.2</v>
      </c>
      <c r="F39" s="20">
        <v>820886.23</v>
      </c>
      <c r="G39" s="20">
        <v>665372.07999999996</v>
      </c>
      <c r="H39" s="20">
        <v>1181181.8</v>
      </c>
      <c r="I39" s="20">
        <v>953047.74</v>
      </c>
      <c r="J39" s="20">
        <v>936074.07</v>
      </c>
      <c r="K39" s="20">
        <v>1018526.98</v>
      </c>
      <c r="L39" s="20">
        <v>1112523.33</v>
      </c>
      <c r="M39" s="20">
        <v>1169127.07</v>
      </c>
    </row>
    <row r="40" spans="1:13" x14ac:dyDescent="0.2">
      <c r="A40" s="14" t="s">
        <v>30</v>
      </c>
      <c r="B40" s="20">
        <v>4608453.12</v>
      </c>
      <c r="C40" s="20">
        <v>4490736.28</v>
      </c>
      <c r="D40" s="20">
        <v>4056979.26</v>
      </c>
      <c r="E40" s="20">
        <v>4968354.1500000004</v>
      </c>
      <c r="F40" s="20">
        <v>4928189.6399999997</v>
      </c>
      <c r="G40" s="20">
        <v>5026270.08</v>
      </c>
      <c r="H40" s="20">
        <v>6799061.04</v>
      </c>
      <c r="I40" s="20">
        <v>7470924.9000000004</v>
      </c>
      <c r="J40" s="20">
        <v>7037586.7299999995</v>
      </c>
      <c r="K40" s="20">
        <v>7114898.9899999993</v>
      </c>
      <c r="L40" s="20">
        <v>8161464.0099999998</v>
      </c>
      <c r="M40" s="20">
        <v>9193832.7699999996</v>
      </c>
    </row>
    <row r="41" spans="1:13" x14ac:dyDescent="0.2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4.25" x14ac:dyDescent="0.2">
      <c r="A42" s="12" t="s">
        <v>31</v>
      </c>
      <c r="B42" s="22">
        <f t="shared" ref="B42:C42" si="48">SUM(B43:B62)</f>
        <v>15360651.806000002</v>
      </c>
      <c r="C42" s="22">
        <f t="shared" si="48"/>
        <v>12522533.147999998</v>
      </c>
      <c r="D42" s="22">
        <f t="shared" ref="D42:E42" si="49">SUM(D43:D62)</f>
        <v>9458799.1579999998</v>
      </c>
      <c r="E42" s="22">
        <f t="shared" si="49"/>
        <v>8874328.1250000019</v>
      </c>
      <c r="F42" s="22">
        <f t="shared" ref="F42:G42" si="50">SUM(F43:F62)</f>
        <v>8526379.1689999998</v>
      </c>
      <c r="G42" s="22">
        <f t="shared" si="50"/>
        <v>7991823.3190000001</v>
      </c>
      <c r="H42" s="22">
        <f t="shared" ref="H42:I42" si="51">SUM(H43:H62)</f>
        <v>10579136.060000001</v>
      </c>
      <c r="I42" s="22">
        <f t="shared" si="51"/>
        <v>11315054.701000001</v>
      </c>
      <c r="J42" s="22">
        <f t="shared" ref="J42:K42" si="52">SUM(J43:J62)</f>
        <v>11709297.923000002</v>
      </c>
      <c r="K42" s="22">
        <f t="shared" si="52"/>
        <v>11895029.065000001</v>
      </c>
      <c r="L42" s="22">
        <f t="shared" ref="L42:M42" si="53">SUM(L43:L62)</f>
        <v>12509454.901999997</v>
      </c>
      <c r="M42" s="22">
        <f t="shared" si="53"/>
        <v>13399722.127999999</v>
      </c>
    </row>
    <row r="43" spans="1:13" x14ac:dyDescent="0.2">
      <c r="A43" s="14" t="s">
        <v>11</v>
      </c>
      <c r="B43" s="23">
        <v>13123348.111</v>
      </c>
      <c r="C43" s="23">
        <v>10810512.698999999</v>
      </c>
      <c r="D43" s="23">
        <v>7670946.352</v>
      </c>
      <c r="E43" s="23">
        <v>7010650.784</v>
      </c>
      <c r="F43" s="23">
        <v>6699068.2450000001</v>
      </c>
      <c r="G43" s="23">
        <v>5998379.9989999998</v>
      </c>
      <c r="H43" s="23">
        <v>8269081.1390000004</v>
      </c>
      <c r="I43" s="23">
        <v>8807356.5669999998</v>
      </c>
      <c r="J43" s="23">
        <v>9222795.2310000006</v>
      </c>
      <c r="K43" s="23">
        <v>9327321.3910000008</v>
      </c>
      <c r="L43" s="23">
        <v>9701305.8000000007</v>
      </c>
      <c r="M43" s="23">
        <v>9967699.0409999993</v>
      </c>
    </row>
    <row r="44" spans="1:13" x14ac:dyDescent="0.2">
      <c r="A44" s="14" t="s">
        <v>12</v>
      </c>
      <c r="B44" s="23">
        <v>2010.09</v>
      </c>
      <c r="C44" s="23">
        <v>2552.652</v>
      </c>
      <c r="D44" s="23">
        <v>4201.5240000000003</v>
      </c>
      <c r="E44" s="23">
        <v>855.84100000000001</v>
      </c>
      <c r="F44" s="23">
        <v>3272.1819999999998</v>
      </c>
      <c r="G44" s="23">
        <v>3873.848</v>
      </c>
      <c r="H44" s="23">
        <v>3243.1280000000002</v>
      </c>
      <c r="I44" s="23">
        <v>2902.52</v>
      </c>
      <c r="J44" s="23">
        <v>1526.182</v>
      </c>
      <c r="K44" s="23">
        <v>2865.2759999999998</v>
      </c>
      <c r="L44" s="23">
        <v>1972.11</v>
      </c>
      <c r="M44" s="23">
        <v>6108.2979999999998</v>
      </c>
    </row>
    <row r="45" spans="1:13" x14ac:dyDescent="0.2">
      <c r="A45" s="14" t="s">
        <v>32</v>
      </c>
      <c r="B45" s="23">
        <v>99230.448000000004</v>
      </c>
      <c r="C45" s="23">
        <v>58132.305999999997</v>
      </c>
      <c r="D45" s="23">
        <v>35537.938000000002</v>
      </c>
      <c r="E45" s="23">
        <v>59476.016000000003</v>
      </c>
      <c r="F45" s="23">
        <v>40663.21</v>
      </c>
      <c r="G45" s="23">
        <v>43664.985000000001</v>
      </c>
      <c r="H45" s="23">
        <v>71123.311000000002</v>
      </c>
      <c r="I45" s="23">
        <v>47287.552000000003</v>
      </c>
      <c r="J45" s="23">
        <v>64528.572</v>
      </c>
      <c r="K45" s="23">
        <v>57749.654000000002</v>
      </c>
      <c r="L45" s="23">
        <v>86663.376000000004</v>
      </c>
      <c r="M45" s="23">
        <v>103337.40700000001</v>
      </c>
    </row>
    <row r="46" spans="1:13" x14ac:dyDescent="0.2">
      <c r="A46" s="14" t="s">
        <v>33</v>
      </c>
      <c r="B46" s="23">
        <v>109299.948</v>
      </c>
      <c r="C46" s="23">
        <v>58133.061999999998</v>
      </c>
      <c r="D46" s="23">
        <v>76656.357000000004</v>
      </c>
      <c r="E46" s="23">
        <v>99993.706000000006</v>
      </c>
      <c r="F46" s="23">
        <v>108366.35400000001</v>
      </c>
      <c r="G46" s="23">
        <v>109351.734</v>
      </c>
      <c r="H46" s="23">
        <v>102939.166</v>
      </c>
      <c r="I46" s="23">
        <v>116340.5</v>
      </c>
      <c r="J46" s="23">
        <v>99997.491999999998</v>
      </c>
      <c r="K46" s="23">
        <v>127738.954</v>
      </c>
      <c r="L46" s="23">
        <v>83589.452999999994</v>
      </c>
      <c r="M46" s="23">
        <v>159556.913</v>
      </c>
    </row>
    <row r="47" spans="1:13" x14ac:dyDescent="0.2">
      <c r="A47" s="14" t="s">
        <v>15</v>
      </c>
      <c r="B47" s="23">
        <v>32465.645</v>
      </c>
      <c r="C47" s="23">
        <v>31336.477999999999</v>
      </c>
      <c r="D47" s="23">
        <v>26754.474999999999</v>
      </c>
      <c r="E47" s="23">
        <v>23803.442999999999</v>
      </c>
      <c r="F47" s="23">
        <v>26907.866999999998</v>
      </c>
      <c r="G47" s="23">
        <v>28669.895</v>
      </c>
      <c r="H47" s="23">
        <v>34224.642</v>
      </c>
      <c r="I47" s="23">
        <v>47566.303999999996</v>
      </c>
      <c r="J47" s="23">
        <v>46068.14</v>
      </c>
      <c r="K47" s="23">
        <v>42661.127</v>
      </c>
      <c r="L47" s="23">
        <v>50279.09</v>
      </c>
      <c r="M47" s="23">
        <v>63006.74</v>
      </c>
    </row>
    <row r="48" spans="1:13" x14ac:dyDescent="0.2">
      <c r="A48" s="14" t="s">
        <v>34</v>
      </c>
      <c r="B48" s="23">
        <v>47295.334999999999</v>
      </c>
      <c r="C48" s="23">
        <v>31964.832999999999</v>
      </c>
      <c r="D48" s="23">
        <v>37374.294000000002</v>
      </c>
      <c r="E48" s="23">
        <v>33702.374000000003</v>
      </c>
      <c r="F48" s="23">
        <v>28612.992999999999</v>
      </c>
      <c r="G48" s="23">
        <v>51388.97</v>
      </c>
      <c r="H48" s="23">
        <v>42999.021999999997</v>
      </c>
      <c r="I48" s="23">
        <v>56068.995999999999</v>
      </c>
      <c r="J48" s="23">
        <v>53924.08</v>
      </c>
      <c r="K48" s="23">
        <v>71336.308000000005</v>
      </c>
      <c r="L48" s="23">
        <v>78033.289999999994</v>
      </c>
      <c r="M48" s="23">
        <v>123700.03</v>
      </c>
    </row>
    <row r="49" spans="1:13" ht="14.25" x14ac:dyDescent="0.2">
      <c r="A49" s="14" t="s">
        <v>17</v>
      </c>
      <c r="B49" s="23">
        <v>32019.687999999998</v>
      </c>
      <c r="C49" s="23">
        <v>25073.588</v>
      </c>
      <c r="D49" s="23">
        <v>37888.097000000002</v>
      </c>
      <c r="E49" s="23">
        <v>48441.877999999997</v>
      </c>
      <c r="F49" s="23">
        <v>44428.167000000001</v>
      </c>
      <c r="G49" s="23">
        <v>36625.332000000002</v>
      </c>
      <c r="H49" s="23">
        <v>54415.383000000002</v>
      </c>
      <c r="I49" s="23">
        <v>37343.205000000002</v>
      </c>
      <c r="J49" s="23">
        <v>47564.37</v>
      </c>
      <c r="K49" s="23">
        <v>56256.415000000001</v>
      </c>
      <c r="L49" s="23">
        <v>50779.336000000003</v>
      </c>
      <c r="M49" s="23">
        <v>73496.312000000005</v>
      </c>
    </row>
    <row r="50" spans="1:13" ht="14.25" x14ac:dyDescent="0.2">
      <c r="A50" s="14" t="s">
        <v>18</v>
      </c>
      <c r="B50" s="23">
        <v>97410.566000000006</v>
      </c>
      <c r="C50" s="23">
        <v>78972.448999999993</v>
      </c>
      <c r="D50" s="23">
        <v>131914.948</v>
      </c>
      <c r="E50" s="23">
        <v>102737.78599999999</v>
      </c>
      <c r="F50" s="23">
        <v>92407.789000000004</v>
      </c>
      <c r="G50" s="23">
        <v>154055.60200000001</v>
      </c>
      <c r="H50" s="23">
        <v>211473.046</v>
      </c>
      <c r="I50" s="23">
        <v>156306.45499999999</v>
      </c>
      <c r="J50" s="23">
        <v>187145.56099999999</v>
      </c>
      <c r="K50" s="23">
        <v>170781.57699999999</v>
      </c>
      <c r="L50" s="23">
        <v>176485.269</v>
      </c>
      <c r="M50" s="23">
        <v>200562.552</v>
      </c>
    </row>
    <row r="51" spans="1:13" ht="14.25" x14ac:dyDescent="0.2">
      <c r="A51" s="14" t="s">
        <v>19</v>
      </c>
      <c r="B51" s="23">
        <v>1050.4459999999999</v>
      </c>
      <c r="C51" s="23">
        <v>481.041</v>
      </c>
      <c r="D51" s="23">
        <v>1586.4760000000001</v>
      </c>
      <c r="E51" s="23">
        <v>1328.144</v>
      </c>
      <c r="F51" s="23">
        <v>991.67499999999995</v>
      </c>
      <c r="G51" s="23">
        <v>1455.4739999999999</v>
      </c>
      <c r="H51" s="23">
        <v>2190.2600000000002</v>
      </c>
      <c r="I51" s="23">
        <v>887.21</v>
      </c>
      <c r="J51" s="23">
        <v>2547.1660000000002</v>
      </c>
      <c r="K51" s="23">
        <v>396.48599999999999</v>
      </c>
      <c r="L51" s="23">
        <v>2842.5059999999999</v>
      </c>
      <c r="M51" s="23">
        <v>837.71799999999996</v>
      </c>
    </row>
    <row r="52" spans="1:13" x14ac:dyDescent="0.2">
      <c r="A52" s="14" t="s">
        <v>20</v>
      </c>
      <c r="B52" s="23">
        <v>31865.142</v>
      </c>
      <c r="C52" s="23">
        <v>22993.811000000002</v>
      </c>
      <c r="D52" s="23">
        <v>23285.381000000001</v>
      </c>
      <c r="E52" s="23">
        <v>46575.159</v>
      </c>
      <c r="F52" s="23">
        <v>28559.846000000001</v>
      </c>
      <c r="G52" s="23">
        <v>24492.285</v>
      </c>
      <c r="H52" s="23">
        <v>37605.269999999997</v>
      </c>
      <c r="I52" s="23">
        <v>36528.809000000001</v>
      </c>
      <c r="J52" s="23">
        <v>37934.972999999998</v>
      </c>
      <c r="K52" s="23">
        <v>35509.21</v>
      </c>
      <c r="L52" s="23">
        <v>50063.364999999998</v>
      </c>
      <c r="M52" s="23">
        <v>48747.62</v>
      </c>
    </row>
    <row r="53" spans="1:13" x14ac:dyDescent="0.2">
      <c r="A53" s="14" t="s">
        <v>21</v>
      </c>
      <c r="B53" s="23">
        <v>40835.504999999997</v>
      </c>
      <c r="C53" s="23">
        <v>51033.938999999998</v>
      </c>
      <c r="D53" s="23">
        <v>39755.023999999998</v>
      </c>
      <c r="E53" s="23">
        <v>43899.197999999997</v>
      </c>
      <c r="F53" s="23">
        <v>30859.382000000001</v>
      </c>
      <c r="G53" s="23">
        <v>36190.409</v>
      </c>
      <c r="H53" s="23">
        <v>56190.339</v>
      </c>
      <c r="I53" s="23">
        <v>52121.012999999999</v>
      </c>
      <c r="J53" s="23">
        <v>79040.164999999994</v>
      </c>
      <c r="K53" s="23">
        <v>83103.964999999997</v>
      </c>
      <c r="L53" s="23">
        <v>90019.16</v>
      </c>
      <c r="M53" s="23">
        <v>119188.31</v>
      </c>
    </row>
    <row r="54" spans="1:13" x14ac:dyDescent="0.2">
      <c r="A54" s="14" t="s">
        <v>22</v>
      </c>
      <c r="B54" s="23">
        <v>38194.54</v>
      </c>
      <c r="C54" s="23">
        <v>28049.962</v>
      </c>
      <c r="D54" s="23">
        <v>17426.169999999998</v>
      </c>
      <c r="E54" s="23">
        <v>20904.12</v>
      </c>
      <c r="F54" s="23">
        <v>30302.7</v>
      </c>
      <c r="G54" s="23">
        <v>30004.67</v>
      </c>
      <c r="H54" s="23">
        <v>18376.71</v>
      </c>
      <c r="I54" s="23">
        <v>34005.741000000002</v>
      </c>
      <c r="J54" s="23">
        <v>25983.759999999998</v>
      </c>
      <c r="K54" s="23">
        <v>24827.02</v>
      </c>
      <c r="L54" s="23">
        <v>31506.725999999999</v>
      </c>
      <c r="M54" s="23">
        <v>29233.5</v>
      </c>
    </row>
    <row r="55" spans="1:13" x14ac:dyDescent="0.2">
      <c r="A55" s="14" t="s">
        <v>23</v>
      </c>
      <c r="B55" s="23">
        <v>0</v>
      </c>
      <c r="C55" s="23">
        <v>0</v>
      </c>
      <c r="D55" s="23">
        <v>5.6</v>
      </c>
      <c r="E55" s="23">
        <v>3.96</v>
      </c>
      <c r="F55" s="23">
        <v>0</v>
      </c>
      <c r="G55" s="23">
        <v>118.8</v>
      </c>
      <c r="H55" s="23">
        <v>170.45</v>
      </c>
      <c r="I55" s="23">
        <v>126.72</v>
      </c>
      <c r="J55" s="23">
        <v>126.3</v>
      </c>
      <c r="K55" s="23">
        <v>4.5</v>
      </c>
      <c r="L55" s="23">
        <v>0</v>
      </c>
      <c r="M55" s="23">
        <v>90</v>
      </c>
    </row>
    <row r="56" spans="1:13" ht="14.25" x14ac:dyDescent="0.2">
      <c r="A56" s="14" t="s">
        <v>24</v>
      </c>
      <c r="B56" s="23">
        <v>129666.298</v>
      </c>
      <c r="C56" s="23">
        <v>94605.175000000003</v>
      </c>
      <c r="D56" s="23">
        <v>90695.907000000007</v>
      </c>
      <c r="E56" s="23">
        <v>64758.593000000001</v>
      </c>
      <c r="F56" s="23">
        <v>74123.118000000002</v>
      </c>
      <c r="G56" s="23">
        <v>71473.448000000004</v>
      </c>
      <c r="H56" s="23">
        <v>90232.774000000005</v>
      </c>
      <c r="I56" s="23">
        <v>110474.788</v>
      </c>
      <c r="J56" s="23">
        <v>87199.141000000003</v>
      </c>
      <c r="K56" s="23">
        <v>117709.554</v>
      </c>
      <c r="L56" s="23">
        <v>148564.35200000001</v>
      </c>
      <c r="M56" s="23">
        <v>234895.03</v>
      </c>
    </row>
    <row r="57" spans="1:13" ht="14.25" x14ac:dyDescent="0.2">
      <c r="A57" s="14" t="s">
        <v>25</v>
      </c>
      <c r="B57" s="23">
        <v>836081.11199999996</v>
      </c>
      <c r="C57" s="23">
        <v>627954.21699999995</v>
      </c>
      <c r="D57" s="23">
        <v>740035.02</v>
      </c>
      <c r="E57" s="23">
        <v>776877.83</v>
      </c>
      <c r="F57" s="23">
        <v>816876.32299999997</v>
      </c>
      <c r="G57" s="23">
        <v>926497.04099999997</v>
      </c>
      <c r="H57" s="23">
        <v>946575.17599999998</v>
      </c>
      <c r="I57" s="23">
        <v>1061407.3600000001</v>
      </c>
      <c r="J57" s="23">
        <v>991203.68299999996</v>
      </c>
      <c r="K57" s="23">
        <v>1010226.89</v>
      </c>
      <c r="L57" s="23">
        <v>1101602.2919999999</v>
      </c>
      <c r="M57" s="23">
        <v>1422234.5109999999</v>
      </c>
    </row>
    <row r="58" spans="1:13" x14ac:dyDescent="0.2">
      <c r="A58" s="14" t="s">
        <v>26</v>
      </c>
      <c r="B58" s="23">
        <v>578474.49399999995</v>
      </c>
      <c r="C58" s="23">
        <v>450278.05200000003</v>
      </c>
      <c r="D58" s="23">
        <v>392192.81</v>
      </c>
      <c r="E58" s="23">
        <v>372269.38799999998</v>
      </c>
      <c r="F58" s="23">
        <v>338090.99200000003</v>
      </c>
      <c r="G58" s="23">
        <v>302378.10399999999</v>
      </c>
      <c r="H58" s="23">
        <v>389867.52100000001</v>
      </c>
      <c r="I58" s="23">
        <v>508411.41399999999</v>
      </c>
      <c r="J58" s="23">
        <v>534754.18400000001</v>
      </c>
      <c r="K58" s="23">
        <v>532715.24100000004</v>
      </c>
      <c r="L58" s="23">
        <v>588662.20799999998</v>
      </c>
      <c r="M58" s="23">
        <v>550727.75300000003</v>
      </c>
    </row>
    <row r="59" spans="1:13" x14ac:dyDescent="0.2">
      <c r="A59" s="14" t="s">
        <v>27</v>
      </c>
      <c r="B59" s="23">
        <v>0.5</v>
      </c>
      <c r="C59" s="23">
        <v>0</v>
      </c>
      <c r="D59" s="23">
        <v>40.61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</row>
    <row r="60" spans="1:13" ht="14.25" x14ac:dyDescent="0.2">
      <c r="A60" s="14" t="s">
        <v>28</v>
      </c>
      <c r="B60" s="23">
        <v>1995.85</v>
      </c>
      <c r="C60" s="23">
        <v>2622.2</v>
      </c>
      <c r="D60" s="23">
        <v>2562.5500000000002</v>
      </c>
      <c r="E60" s="23">
        <v>3301.875</v>
      </c>
      <c r="F60" s="23">
        <v>2219.6999999999998</v>
      </c>
      <c r="G60" s="23">
        <v>5401.63</v>
      </c>
      <c r="H60" s="23">
        <v>3127.4479999999999</v>
      </c>
      <c r="I60" s="23">
        <v>3711.23</v>
      </c>
      <c r="J60" s="23">
        <v>3376.65</v>
      </c>
      <c r="K60" s="23">
        <v>4632.3</v>
      </c>
      <c r="L60" s="23">
        <v>4919.25</v>
      </c>
      <c r="M60" s="23">
        <v>4398.1499999999996</v>
      </c>
    </row>
    <row r="61" spans="1:13" x14ac:dyDescent="0.2">
      <c r="A61" s="14" t="s">
        <v>29</v>
      </c>
      <c r="B61" s="23">
        <v>31179.63</v>
      </c>
      <c r="C61" s="23">
        <v>24766.071</v>
      </c>
      <c r="D61" s="23">
        <v>16793.875</v>
      </c>
      <c r="E61" s="23">
        <v>27144.392</v>
      </c>
      <c r="F61" s="23">
        <v>23867.786</v>
      </c>
      <c r="G61" s="23">
        <v>19625.895</v>
      </c>
      <c r="H61" s="23">
        <v>47160.235999999997</v>
      </c>
      <c r="I61" s="23">
        <v>27321.438999999998</v>
      </c>
      <c r="J61" s="23">
        <v>28023.134999999998</v>
      </c>
      <c r="K61" s="23">
        <v>30277.625</v>
      </c>
      <c r="L61" s="23">
        <v>32250.17</v>
      </c>
      <c r="M61" s="23">
        <v>34912.519999999997</v>
      </c>
    </row>
    <row r="62" spans="1:13" x14ac:dyDescent="0.2">
      <c r="A62" s="14" t="s">
        <v>30</v>
      </c>
      <c r="B62" s="23">
        <v>128228.458</v>
      </c>
      <c r="C62" s="23">
        <v>123070.613</v>
      </c>
      <c r="D62" s="23">
        <v>113145.75</v>
      </c>
      <c r="E62" s="23">
        <v>137603.63800000001</v>
      </c>
      <c r="F62" s="23">
        <v>136760.84</v>
      </c>
      <c r="G62" s="23">
        <v>148175.198</v>
      </c>
      <c r="H62" s="23">
        <v>198141.03899999999</v>
      </c>
      <c r="I62" s="23">
        <v>208886.878</v>
      </c>
      <c r="J62" s="23">
        <v>195559.13800000001</v>
      </c>
      <c r="K62" s="23">
        <v>198915.57199999999</v>
      </c>
      <c r="L62" s="23">
        <v>229917.149</v>
      </c>
      <c r="M62" s="23">
        <v>256989.723</v>
      </c>
    </row>
    <row r="63" spans="1:13" x14ac:dyDescent="0.2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4.25" x14ac:dyDescent="0.2">
      <c r="A65" s="12" t="s">
        <v>35</v>
      </c>
      <c r="B65" s="19">
        <f t="shared" ref="B65:C65" si="54">SUM(B66:B74)</f>
        <v>90101353.189999998</v>
      </c>
      <c r="C65" s="19">
        <f t="shared" si="54"/>
        <v>238654354.59999999</v>
      </c>
      <c r="D65" s="19">
        <f t="shared" ref="D65:E65" si="55">SUM(D66:D74)</f>
        <v>24273268.199999999</v>
      </c>
      <c r="E65" s="19">
        <f t="shared" si="55"/>
        <v>71245829.820000008</v>
      </c>
      <c r="F65" s="19">
        <f t="shared" ref="F65:G65" si="56">SUM(F66:F74)</f>
        <v>79313572.060000002</v>
      </c>
      <c r="G65" s="19">
        <f t="shared" si="56"/>
        <v>111369333.95</v>
      </c>
      <c r="H65" s="19">
        <f t="shared" ref="H65:I65" si="57">SUM(H66:H74)</f>
        <v>123890475.78999999</v>
      </c>
      <c r="I65" s="19">
        <f t="shared" si="57"/>
        <v>119199879.59999999</v>
      </c>
      <c r="J65" s="19">
        <f t="shared" ref="J65:K65" si="58">SUM(J66:J74)</f>
        <v>129690861.08</v>
      </c>
      <c r="K65" s="19">
        <f t="shared" si="58"/>
        <v>116308650.11000001</v>
      </c>
      <c r="L65" s="19">
        <f t="shared" ref="L65:M65" si="59">SUM(L66:L74)</f>
        <v>121571056.17000003</v>
      </c>
      <c r="M65" s="19">
        <f t="shared" si="59"/>
        <v>135588825.90000001</v>
      </c>
    </row>
    <row r="66" spans="1:13" x14ac:dyDescent="0.2">
      <c r="A66" s="14" t="s">
        <v>36</v>
      </c>
      <c r="B66" s="20">
        <v>492868.32</v>
      </c>
      <c r="C66" s="20">
        <v>525768.32000000007</v>
      </c>
      <c r="D66" s="20">
        <v>137864.16</v>
      </c>
      <c r="E66" s="20">
        <v>879456.48</v>
      </c>
      <c r="F66" s="20">
        <v>542218.32000000007</v>
      </c>
      <c r="G66" s="20">
        <v>2914308.32</v>
      </c>
      <c r="H66" s="20">
        <v>772676.24</v>
      </c>
      <c r="I66" s="20">
        <v>767912.32</v>
      </c>
      <c r="J66" s="20">
        <v>739618.32</v>
      </c>
      <c r="K66" s="20">
        <v>384272</v>
      </c>
      <c r="L66" s="20">
        <v>3025536.64</v>
      </c>
      <c r="M66" s="20">
        <v>670988.92000000004</v>
      </c>
    </row>
    <row r="67" spans="1:13" x14ac:dyDescent="0.2">
      <c r="A67" s="14" t="s">
        <v>37</v>
      </c>
      <c r="B67" s="20">
        <v>197531.6</v>
      </c>
      <c r="C67" s="20">
        <v>225759.8</v>
      </c>
      <c r="D67" s="20">
        <v>177396.8</v>
      </c>
      <c r="E67" s="20">
        <v>144036.20000000001</v>
      </c>
      <c r="F67" s="20">
        <v>171965.01</v>
      </c>
      <c r="G67" s="20">
        <v>67231.149999999994</v>
      </c>
      <c r="H67" s="20">
        <v>474023.2</v>
      </c>
      <c r="I67" s="20">
        <v>171935.4</v>
      </c>
      <c r="J67" s="20">
        <v>313602.8</v>
      </c>
      <c r="K67" s="20">
        <v>197465.8</v>
      </c>
      <c r="L67" s="20">
        <v>227865.4</v>
      </c>
      <c r="M67" s="20">
        <v>194570.6</v>
      </c>
    </row>
    <row r="68" spans="1:13" ht="14.25" x14ac:dyDescent="0.2">
      <c r="A68" s="14" t="s">
        <v>38</v>
      </c>
      <c r="B68" s="20">
        <v>88678423.599999994</v>
      </c>
      <c r="C68" s="20">
        <v>237123388.13999999</v>
      </c>
      <c r="D68" s="20">
        <v>23297931.259999998</v>
      </c>
      <c r="E68" s="20">
        <v>69166192.320000008</v>
      </c>
      <c r="F68" s="20">
        <v>78030822.49000001</v>
      </c>
      <c r="G68" s="20">
        <v>107599575.45</v>
      </c>
      <c r="H68" s="20">
        <v>122228361.84999999</v>
      </c>
      <c r="I68" s="20">
        <v>117725284.34999999</v>
      </c>
      <c r="J68" s="20">
        <v>127234035.06</v>
      </c>
      <c r="K68" s="20">
        <v>115059069.00000001</v>
      </c>
      <c r="L68" s="20">
        <v>117412415.89000002</v>
      </c>
      <c r="M68" s="20">
        <v>133543164.16</v>
      </c>
    </row>
    <row r="69" spans="1:13" ht="14.25" x14ac:dyDescent="0.2">
      <c r="A69" s="14" t="s">
        <v>39</v>
      </c>
      <c r="B69" s="20">
        <v>86006.760000000009</v>
      </c>
      <c r="C69" s="20">
        <v>195691.27</v>
      </c>
      <c r="D69" s="20">
        <v>132146.94</v>
      </c>
      <c r="E69" s="20">
        <v>97386.62999999999</v>
      </c>
      <c r="F69" s="20">
        <v>52195.06</v>
      </c>
      <c r="G69" s="20">
        <v>208603.74</v>
      </c>
      <c r="H69" s="20">
        <v>112380.84999999999</v>
      </c>
      <c r="I69" s="20">
        <v>125945.06</v>
      </c>
      <c r="J69" s="20">
        <v>281352.08999999997</v>
      </c>
      <c r="K69" s="20">
        <v>163589.51</v>
      </c>
      <c r="L69" s="20">
        <v>228435.4</v>
      </c>
      <c r="M69" s="20">
        <v>198581.74</v>
      </c>
    </row>
    <row r="70" spans="1:13" ht="14.25" x14ac:dyDescent="0.2">
      <c r="A70" s="14" t="s">
        <v>40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809.34</v>
      </c>
      <c r="I70" s="20">
        <v>0</v>
      </c>
      <c r="J70" s="20">
        <v>0</v>
      </c>
      <c r="K70" s="20">
        <v>611.94000000000005</v>
      </c>
      <c r="L70" s="20">
        <v>0</v>
      </c>
      <c r="M70" s="20">
        <v>0</v>
      </c>
    </row>
    <row r="71" spans="1:13" ht="14.25" x14ac:dyDescent="0.2">
      <c r="A71" s="14" t="s">
        <v>41</v>
      </c>
      <c r="B71" s="20">
        <v>632602.63</v>
      </c>
      <c r="C71" s="20">
        <v>565918.47</v>
      </c>
      <c r="D71" s="20">
        <v>510408.9</v>
      </c>
      <c r="E71" s="20">
        <v>943742.59</v>
      </c>
      <c r="F71" s="20">
        <v>505301.17000000004</v>
      </c>
      <c r="G71" s="20">
        <v>532458.63</v>
      </c>
      <c r="H71" s="20">
        <v>297724.46999999997</v>
      </c>
      <c r="I71" s="20">
        <v>407334.51</v>
      </c>
      <c r="J71" s="20">
        <v>1121158.96</v>
      </c>
      <c r="K71" s="20">
        <v>503106.22</v>
      </c>
      <c r="L71" s="20">
        <v>635681.26</v>
      </c>
      <c r="M71" s="20">
        <v>920692</v>
      </c>
    </row>
    <row r="72" spans="1:13" ht="14.25" x14ac:dyDescent="0.2">
      <c r="A72" s="14" t="s">
        <v>42</v>
      </c>
      <c r="B72" s="20">
        <v>0</v>
      </c>
      <c r="C72" s="20">
        <v>0</v>
      </c>
      <c r="D72" s="20">
        <v>0</v>
      </c>
      <c r="E72" s="20">
        <v>0</v>
      </c>
      <c r="F72" s="20">
        <v>6428.9100000000008</v>
      </c>
      <c r="G72" s="20">
        <v>409.37</v>
      </c>
      <c r="H72" s="20">
        <v>0</v>
      </c>
      <c r="I72" s="20">
        <v>77.599999999999994</v>
      </c>
      <c r="J72" s="20">
        <v>334.77</v>
      </c>
      <c r="K72" s="20">
        <v>427</v>
      </c>
      <c r="L72" s="20">
        <v>1334.8</v>
      </c>
      <c r="M72" s="20">
        <v>594.20000000000005</v>
      </c>
    </row>
    <row r="73" spans="1:13" x14ac:dyDescent="0.2">
      <c r="A73" s="14" t="s">
        <v>43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 x14ac:dyDescent="0.2">
      <c r="A74" s="14" t="s">
        <v>44</v>
      </c>
      <c r="B74" s="20">
        <v>13920.279999999999</v>
      </c>
      <c r="C74" s="20">
        <v>17828.599999999999</v>
      </c>
      <c r="D74" s="20">
        <v>17520.14</v>
      </c>
      <c r="E74" s="20">
        <v>15015.6</v>
      </c>
      <c r="F74" s="20">
        <v>4641.1000000000004</v>
      </c>
      <c r="G74" s="20">
        <v>46747.29</v>
      </c>
      <c r="H74" s="20">
        <v>4499.84</v>
      </c>
      <c r="I74" s="20">
        <v>1390.3600000000001</v>
      </c>
      <c r="J74" s="20">
        <v>759.07999999999993</v>
      </c>
      <c r="K74" s="20">
        <v>108.64</v>
      </c>
      <c r="L74" s="20">
        <v>39786.78</v>
      </c>
      <c r="M74" s="20">
        <v>60234.28</v>
      </c>
    </row>
    <row r="75" spans="1:13" x14ac:dyDescent="0.2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4.25" x14ac:dyDescent="0.2">
      <c r="A76" s="12" t="s">
        <v>45</v>
      </c>
      <c r="B76" s="22">
        <f t="shared" ref="B76:C76" si="60">SUM(B77:B85)</f>
        <v>211495.09000000003</v>
      </c>
      <c r="C76" s="22">
        <f t="shared" si="60"/>
        <v>558911.21799999999</v>
      </c>
      <c r="D76" s="22">
        <f t="shared" ref="D76:E76" si="61">SUM(D77:D85)</f>
        <v>57067.754000000001</v>
      </c>
      <c r="E76" s="22">
        <f t="shared" si="61"/>
        <v>167569.57700000002</v>
      </c>
      <c r="F76" s="22">
        <f t="shared" ref="F76:G76" si="62">SUM(F77:F85)</f>
        <v>186244.66800000001</v>
      </c>
      <c r="G76" s="22">
        <f t="shared" si="62"/>
        <v>262909.092</v>
      </c>
      <c r="H76" s="22">
        <f t="shared" ref="H76:I76" si="63">SUM(H77:H85)</f>
        <v>290322.29699999996</v>
      </c>
      <c r="I76" s="22">
        <f t="shared" si="63"/>
        <v>279812.603</v>
      </c>
      <c r="J76" s="22">
        <f t="shared" ref="J76:L76" si="64">SUM(J77:J85)</f>
        <v>304459.739</v>
      </c>
      <c r="K76" s="22">
        <f>SUM(K77:K85)</f>
        <v>272791.86700000003</v>
      </c>
      <c r="L76" s="22">
        <f t="shared" si="64"/>
        <v>286988.92400000006</v>
      </c>
      <c r="M76" s="22">
        <f t="shared" ref="M76" si="65">SUM(M77:M85)</f>
        <v>318156.23800000001</v>
      </c>
    </row>
    <row r="77" spans="1:13" x14ac:dyDescent="0.2">
      <c r="A77" s="14" t="s">
        <v>36</v>
      </c>
      <c r="B77" s="23">
        <v>1498.08</v>
      </c>
      <c r="C77" s="23">
        <v>1598.08</v>
      </c>
      <c r="D77" s="23">
        <v>419.04</v>
      </c>
      <c r="E77" s="23">
        <v>2673.12</v>
      </c>
      <c r="F77" s="23">
        <v>1648.08</v>
      </c>
      <c r="G77" s="23">
        <v>8858.08</v>
      </c>
      <c r="H77" s="23">
        <v>2348.56</v>
      </c>
      <c r="I77" s="23">
        <v>2334.08</v>
      </c>
      <c r="J77" s="23">
        <v>2248.08</v>
      </c>
      <c r="K77" s="23">
        <v>1168</v>
      </c>
      <c r="L77" s="23">
        <v>9196.16</v>
      </c>
      <c r="M77" s="23">
        <v>2039.48</v>
      </c>
    </row>
    <row r="78" spans="1:13" x14ac:dyDescent="0.2">
      <c r="A78" s="14" t="s">
        <v>37</v>
      </c>
      <c r="B78" s="23">
        <v>600.4</v>
      </c>
      <c r="C78" s="23">
        <v>686.2</v>
      </c>
      <c r="D78" s="23">
        <v>539.20000000000005</v>
      </c>
      <c r="E78" s="23">
        <v>437.8</v>
      </c>
      <c r="F78" s="23">
        <v>522.69000000000005</v>
      </c>
      <c r="G78" s="23">
        <v>204.35</v>
      </c>
      <c r="H78" s="23">
        <v>1440.8</v>
      </c>
      <c r="I78" s="23">
        <v>522.6</v>
      </c>
      <c r="J78" s="23">
        <v>953.2</v>
      </c>
      <c r="K78" s="23">
        <v>600.20000000000005</v>
      </c>
      <c r="L78" s="23">
        <v>692.6</v>
      </c>
      <c r="M78" s="23">
        <v>591.4</v>
      </c>
    </row>
    <row r="79" spans="1:13" ht="14.25" x14ac:dyDescent="0.2">
      <c r="A79" s="14" t="s">
        <v>38</v>
      </c>
      <c r="B79" s="23">
        <v>207677.807</v>
      </c>
      <c r="C79" s="23">
        <v>554816.92599999998</v>
      </c>
      <c r="D79" s="23">
        <v>54559.544000000002</v>
      </c>
      <c r="E79" s="23">
        <v>161981.715</v>
      </c>
      <c r="F79" s="23">
        <v>182741.37299999999</v>
      </c>
      <c r="G79" s="23">
        <v>251989.63800000001</v>
      </c>
      <c r="H79" s="23">
        <v>285604.995</v>
      </c>
      <c r="I79" s="23">
        <v>275703.24200000003</v>
      </c>
      <c r="J79" s="23">
        <v>297971.18</v>
      </c>
      <c r="K79" s="23">
        <v>269459.17800000001</v>
      </c>
      <c r="L79" s="23">
        <v>274970.52899999998</v>
      </c>
      <c r="M79" s="23">
        <v>312747.45699999999</v>
      </c>
    </row>
    <row r="80" spans="1:13" ht="14.25" x14ac:dyDescent="0.2">
      <c r="A80" s="14" t="s">
        <v>39</v>
      </c>
      <c r="B80" s="23">
        <v>201.42099999999999</v>
      </c>
      <c r="C80" s="23">
        <v>441.17599999999999</v>
      </c>
      <c r="D80" s="23">
        <v>309.47800000000001</v>
      </c>
      <c r="E80" s="23">
        <v>228.072</v>
      </c>
      <c r="F80" s="23">
        <v>122.13200000000001</v>
      </c>
      <c r="G80" s="23">
        <v>488.53300000000002</v>
      </c>
      <c r="H80" s="23">
        <v>263.18700000000001</v>
      </c>
      <c r="I80" s="23">
        <v>294.95299999999997</v>
      </c>
      <c r="J80" s="23">
        <v>658.87400000000002</v>
      </c>
      <c r="K80" s="23">
        <v>383.11399999999998</v>
      </c>
      <c r="L80" s="23">
        <v>534.97699999999998</v>
      </c>
      <c r="M80" s="23">
        <v>465.06299999999999</v>
      </c>
    </row>
    <row r="81" spans="1:13" ht="14.25" x14ac:dyDescent="0.2">
      <c r="A81" s="14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2.46</v>
      </c>
      <c r="I81" s="23">
        <v>0</v>
      </c>
      <c r="J81" s="23">
        <v>0</v>
      </c>
      <c r="K81" s="23">
        <v>1.86</v>
      </c>
      <c r="L81" s="23">
        <v>0</v>
      </c>
      <c r="M81" s="23">
        <v>0</v>
      </c>
    </row>
    <row r="82" spans="1:13" ht="14.25" x14ac:dyDescent="0.2">
      <c r="A82" s="14" t="s">
        <v>41</v>
      </c>
      <c r="B82" s="23">
        <v>1481.5050000000001</v>
      </c>
      <c r="C82" s="23">
        <v>1322.886</v>
      </c>
      <c r="D82" s="23">
        <v>1195.337</v>
      </c>
      <c r="E82" s="23">
        <v>2210.17</v>
      </c>
      <c r="F82" s="23">
        <v>1183.375</v>
      </c>
      <c r="G82" s="23">
        <v>1246.9760000000001</v>
      </c>
      <c r="H82" s="23">
        <v>650.697</v>
      </c>
      <c r="I82" s="23">
        <v>953.94500000000005</v>
      </c>
      <c r="J82" s="23">
        <v>2625.665</v>
      </c>
      <c r="K82" s="23">
        <v>1178.2349999999999</v>
      </c>
      <c r="L82" s="23">
        <v>1488.7149999999999</v>
      </c>
      <c r="M82" s="23">
        <v>2156.1869999999999</v>
      </c>
    </row>
    <row r="83" spans="1:13" ht="14.25" x14ac:dyDescent="0.2">
      <c r="A83" s="14" t="s">
        <v>42</v>
      </c>
      <c r="B83" s="23">
        <v>0</v>
      </c>
      <c r="C83" s="23">
        <v>0</v>
      </c>
      <c r="D83" s="23">
        <v>0</v>
      </c>
      <c r="E83" s="23">
        <v>0</v>
      </c>
      <c r="F83" s="23">
        <v>15.055999999999999</v>
      </c>
      <c r="G83" s="23">
        <v>1.032</v>
      </c>
      <c r="H83" s="23">
        <v>0</v>
      </c>
      <c r="I83" s="23">
        <v>0.2</v>
      </c>
      <c r="J83" s="23">
        <v>0.78400000000000003</v>
      </c>
      <c r="K83" s="23">
        <v>1</v>
      </c>
      <c r="L83" s="23">
        <v>3.4</v>
      </c>
      <c r="M83" s="23">
        <v>1.4079999999999999</v>
      </c>
    </row>
    <row r="84" spans="1:13" x14ac:dyDescent="0.2">
      <c r="A84" s="14" t="s">
        <v>43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</row>
    <row r="85" spans="1:13" x14ac:dyDescent="0.2">
      <c r="A85" s="14" t="s">
        <v>44</v>
      </c>
      <c r="B85" s="23">
        <v>35.877000000000002</v>
      </c>
      <c r="C85" s="23">
        <v>45.95</v>
      </c>
      <c r="D85" s="23">
        <v>45.155000000000001</v>
      </c>
      <c r="E85" s="23">
        <v>38.700000000000003</v>
      </c>
      <c r="F85" s="23">
        <v>11.962</v>
      </c>
      <c r="G85" s="23">
        <v>120.483</v>
      </c>
      <c r="H85" s="23">
        <v>11.598000000000001</v>
      </c>
      <c r="I85" s="23">
        <v>3.5830000000000002</v>
      </c>
      <c r="J85" s="23">
        <v>1.956</v>
      </c>
      <c r="K85" s="23">
        <v>0.28000000000000003</v>
      </c>
      <c r="L85" s="23">
        <v>102.54300000000001</v>
      </c>
      <c r="M85" s="23">
        <v>155.24299999999999</v>
      </c>
    </row>
    <row r="86" spans="1:13" x14ac:dyDescent="0.2">
      <c r="A86" s="1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x14ac:dyDescent="0.2">
      <c r="A87" s="14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4.25" x14ac:dyDescent="0.2">
      <c r="A88" s="12" t="s">
        <v>78</v>
      </c>
      <c r="B88" s="19">
        <f t="shared" ref="B88:C88" si="66">SUM(B89:B91)</f>
        <v>78350835.790000007</v>
      </c>
      <c r="C88" s="19">
        <f t="shared" si="66"/>
        <v>82511827.379999995</v>
      </c>
      <c r="D88" s="19">
        <f t="shared" ref="D88:E88" si="67">SUM(D89:D91)</f>
        <v>77291232.409999996</v>
      </c>
      <c r="E88" s="19">
        <f t="shared" si="67"/>
        <v>80730605.859999999</v>
      </c>
      <c r="F88" s="19">
        <f t="shared" ref="F88:G88" si="68">SUM(F89:F91)</f>
        <v>48780962.269999996</v>
      </c>
      <c r="G88" s="19">
        <f t="shared" si="68"/>
        <v>42118046.609999999</v>
      </c>
      <c r="H88" s="19">
        <f t="shared" ref="H88:I88" si="69">SUM(H89:H91)</f>
        <v>58024219.32</v>
      </c>
      <c r="I88" s="19">
        <f t="shared" si="69"/>
        <v>69761015.629999995</v>
      </c>
      <c r="J88" s="19">
        <f t="shared" ref="J88:K88" si="70">SUM(J89:J91)</f>
        <v>77635607.519999996</v>
      </c>
      <c r="K88" s="19">
        <f t="shared" si="70"/>
        <v>79530961.289999992</v>
      </c>
      <c r="L88" s="19">
        <f t="shared" ref="L88:M88" si="71">SUM(L89:L91)</f>
        <v>85134841.859999999</v>
      </c>
      <c r="M88" s="19">
        <f t="shared" si="71"/>
        <v>81264529.340000018</v>
      </c>
    </row>
    <row r="89" spans="1:13" ht="14.25" x14ac:dyDescent="0.2">
      <c r="A89" s="14" t="s">
        <v>46</v>
      </c>
      <c r="B89" s="20">
        <v>48049170.939999998</v>
      </c>
      <c r="C89" s="20">
        <v>52502191</v>
      </c>
      <c r="D89" s="20">
        <v>47667088.199999996</v>
      </c>
      <c r="E89" s="20">
        <v>51004460.579999998</v>
      </c>
      <c r="F89" s="20">
        <v>30838268.079999998</v>
      </c>
      <c r="G89" s="20">
        <v>28112086.940000001</v>
      </c>
      <c r="H89" s="20">
        <v>40100222.189999998</v>
      </c>
      <c r="I89" s="20">
        <v>49740907.299999997</v>
      </c>
      <c r="J89" s="20">
        <v>53184035.649999999</v>
      </c>
      <c r="K89" s="20">
        <v>51882412.739999995</v>
      </c>
      <c r="L89" s="20">
        <v>54984136.339999996</v>
      </c>
      <c r="M89" s="20">
        <v>53023245.310000002</v>
      </c>
    </row>
    <row r="90" spans="1:13" x14ac:dyDescent="0.2">
      <c r="A90" s="14" t="s">
        <v>76</v>
      </c>
      <c r="B90" s="41">
        <v>30300193.240000002</v>
      </c>
      <c r="C90" s="41">
        <v>30008286.129999999</v>
      </c>
      <c r="D90" s="41">
        <v>29623152.549999997</v>
      </c>
      <c r="E90" s="41">
        <v>29725034.259999998</v>
      </c>
      <c r="F90" s="41">
        <v>17942055.899999999</v>
      </c>
      <c r="G90" s="41">
        <v>14005381.74</v>
      </c>
      <c r="H90" s="41">
        <v>17923073.419999998</v>
      </c>
      <c r="I90" s="41">
        <v>20018931.799999997</v>
      </c>
      <c r="J90" s="41">
        <v>24450405.929999996</v>
      </c>
      <c r="K90" s="41">
        <v>27647537.360000003</v>
      </c>
      <c r="L90" s="41">
        <v>30149828.16</v>
      </c>
      <c r="M90" s="41">
        <v>28240440.080000006</v>
      </c>
    </row>
    <row r="91" spans="1:13" x14ac:dyDescent="0.2">
      <c r="A91" s="14" t="s">
        <v>47</v>
      </c>
      <c r="B91" s="20">
        <v>1471.61</v>
      </c>
      <c r="C91" s="20">
        <v>1350.25</v>
      </c>
      <c r="D91" s="20">
        <v>991.66</v>
      </c>
      <c r="E91" s="20">
        <v>1111.02</v>
      </c>
      <c r="F91" s="20">
        <v>638.29</v>
      </c>
      <c r="G91" s="20">
        <v>577.92999999999995</v>
      </c>
      <c r="H91" s="20">
        <v>923.71</v>
      </c>
      <c r="I91" s="20">
        <v>1176.53</v>
      </c>
      <c r="J91" s="20">
        <v>1165.94</v>
      </c>
      <c r="K91" s="20">
        <v>1011.19</v>
      </c>
      <c r="L91" s="20">
        <v>877.36</v>
      </c>
      <c r="M91" s="20">
        <v>843.95</v>
      </c>
    </row>
    <row r="92" spans="1:13" x14ac:dyDescent="0.2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4.25" x14ac:dyDescent="0.2">
      <c r="A93" s="12" t="s">
        <v>48</v>
      </c>
      <c r="B93" s="19">
        <f t="shared" ref="B93:C93" si="72">SUM(B94:B96)</f>
        <v>23483108.991</v>
      </c>
      <c r="C93" s="19">
        <f t="shared" si="72"/>
        <v>24106646.336999997</v>
      </c>
      <c r="D93" s="19">
        <f t="shared" ref="D93:E93" si="73">SUM(D94:D96)</f>
        <v>23075786.303000003</v>
      </c>
      <c r="E93" s="19">
        <f t="shared" si="73"/>
        <v>23709779.560000002</v>
      </c>
      <c r="F93" s="19">
        <f t="shared" ref="F93:G93" si="74">SUM(F94:F96)</f>
        <v>14325525.199999999</v>
      </c>
      <c r="G93" s="19">
        <f t="shared" si="74"/>
        <v>11887609.687000001</v>
      </c>
      <c r="H93" s="19">
        <f t="shared" ref="H93:I93" si="75">SUM(H94:H96)</f>
        <v>15578627.082</v>
      </c>
      <c r="I93" s="19">
        <f t="shared" si="75"/>
        <v>18644726.316</v>
      </c>
      <c r="J93" s="19">
        <f t="shared" ref="J93:K93" si="76">SUM(J94:J96)</f>
        <v>21455163.495000001</v>
      </c>
      <c r="K93" s="19">
        <f t="shared" si="76"/>
        <v>22830381.409999996</v>
      </c>
      <c r="L93" s="19">
        <f t="shared" ref="L93:M93" si="77">SUM(L94:L96)</f>
        <v>24619533.16</v>
      </c>
      <c r="M93" s="19">
        <f t="shared" si="77"/>
        <v>23320706.543000001</v>
      </c>
    </row>
    <row r="94" spans="1:13" ht="14.25" x14ac:dyDescent="0.2">
      <c r="A94" s="14" t="s">
        <v>49</v>
      </c>
      <c r="B94" s="20">
        <v>8325654.3399999999</v>
      </c>
      <c r="C94" s="20">
        <v>9095752.0500000007</v>
      </c>
      <c r="D94" s="20">
        <v>8259251.7060000002</v>
      </c>
      <c r="E94" s="20">
        <v>8841707.2899999991</v>
      </c>
      <c r="F94" s="20">
        <v>5351305.8</v>
      </c>
      <c r="G94" s="20">
        <v>4882029.1670000004</v>
      </c>
      <c r="H94" s="20">
        <v>6960654.9179999996</v>
      </c>
      <c r="I94" s="20">
        <v>8629377.8049999997</v>
      </c>
      <c r="J94" s="20">
        <v>9224130.8200000003</v>
      </c>
      <c r="K94" s="20">
        <v>9001556.7599999998</v>
      </c>
      <c r="L94" s="20">
        <v>9540232.2599999998</v>
      </c>
      <c r="M94" s="20">
        <v>9196266.7650000006</v>
      </c>
    </row>
    <row r="95" spans="1:13" x14ac:dyDescent="0.2">
      <c r="A95" s="14" t="s">
        <v>77</v>
      </c>
      <c r="B95" s="41">
        <v>15150096.620999999</v>
      </c>
      <c r="C95" s="41">
        <v>15004143.067</v>
      </c>
      <c r="D95" s="41">
        <v>14811576.277000001</v>
      </c>
      <c r="E95" s="41">
        <v>14862517.130000001</v>
      </c>
      <c r="F95" s="41">
        <v>8971027.9499999993</v>
      </c>
      <c r="G95" s="41">
        <v>7002690.8700000001</v>
      </c>
      <c r="H95" s="41">
        <v>8613353.6140000001</v>
      </c>
      <c r="I95" s="41">
        <v>10009465.901000001</v>
      </c>
      <c r="J95" s="41">
        <v>12225202.965</v>
      </c>
      <c r="K95" s="41">
        <v>13823768.68</v>
      </c>
      <c r="L95" s="41">
        <v>15074914.08</v>
      </c>
      <c r="M95" s="41">
        <v>14120220.038000001</v>
      </c>
    </row>
    <row r="96" spans="1:13" ht="14.25" x14ac:dyDescent="0.2">
      <c r="A96" s="14" t="s">
        <v>50</v>
      </c>
      <c r="B96" s="20">
        <v>7358.03</v>
      </c>
      <c r="C96" s="20">
        <v>6751.22</v>
      </c>
      <c r="D96" s="20">
        <v>4958.32</v>
      </c>
      <c r="E96" s="20">
        <v>5555.14</v>
      </c>
      <c r="F96" s="20">
        <v>3191.45</v>
      </c>
      <c r="G96" s="20">
        <v>2889.65</v>
      </c>
      <c r="H96" s="20">
        <v>4618.55</v>
      </c>
      <c r="I96" s="20">
        <v>5882.61</v>
      </c>
      <c r="J96" s="20">
        <v>5829.71</v>
      </c>
      <c r="K96" s="20">
        <v>5055.97</v>
      </c>
      <c r="L96" s="20">
        <v>4386.82</v>
      </c>
      <c r="M96" s="20">
        <v>4219.74</v>
      </c>
    </row>
    <row r="97" spans="1:13" x14ac:dyDescent="0.2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x14ac:dyDescent="0.2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4.25" x14ac:dyDescent="0.2">
      <c r="A99" s="12" t="s">
        <v>51</v>
      </c>
      <c r="B99" s="19">
        <f>SUM(B100:B102)</f>
        <v>35268101.329999998</v>
      </c>
      <c r="C99" s="19">
        <f t="shared" ref="C99:M99" si="78">SUM(C100:C102)</f>
        <v>27909179.270000003</v>
      </c>
      <c r="D99" s="19">
        <f t="shared" si="78"/>
        <v>27694340.240000002</v>
      </c>
      <c r="E99" s="19">
        <f t="shared" si="78"/>
        <v>11012490.450000001</v>
      </c>
      <c r="F99" s="19">
        <f t="shared" si="78"/>
        <v>4456198.9399999995</v>
      </c>
      <c r="G99" s="19">
        <f t="shared" si="78"/>
        <v>16499595.08</v>
      </c>
      <c r="H99" s="19">
        <f t="shared" si="78"/>
        <v>25738563.920000002</v>
      </c>
      <c r="I99" s="19">
        <f t="shared" si="78"/>
        <v>27164352.149999999</v>
      </c>
      <c r="J99" s="19">
        <f t="shared" si="78"/>
        <v>26087230.009999998</v>
      </c>
      <c r="K99" s="19">
        <f t="shared" si="78"/>
        <v>27341229.870000001</v>
      </c>
      <c r="L99" s="19">
        <f t="shared" si="78"/>
        <v>30076574.990000002</v>
      </c>
      <c r="M99" s="19">
        <f t="shared" si="78"/>
        <v>32338336.739999998</v>
      </c>
    </row>
    <row r="100" spans="1:13" ht="14.25" x14ac:dyDescent="0.2">
      <c r="A100" s="14" t="s">
        <v>52</v>
      </c>
      <c r="B100" s="20">
        <v>34495338.859999999</v>
      </c>
      <c r="C100" s="20">
        <v>27117876.470000003</v>
      </c>
      <c r="D100" s="20">
        <v>27220252.190000001</v>
      </c>
      <c r="E100" s="20">
        <v>10488418.700000001</v>
      </c>
      <c r="F100" s="20">
        <v>4175956.84</v>
      </c>
      <c r="G100" s="20">
        <v>16234697.130000001</v>
      </c>
      <c r="H100" s="20">
        <v>25260984.57</v>
      </c>
      <c r="I100" s="20">
        <v>26754017.559999999</v>
      </c>
      <c r="J100" s="20">
        <v>25576741.579999998</v>
      </c>
      <c r="K100" s="20">
        <v>26892058.91</v>
      </c>
      <c r="L100" s="20">
        <v>29614659.560000002</v>
      </c>
      <c r="M100" s="20">
        <v>31837078.5</v>
      </c>
    </row>
    <row r="101" spans="1:13" ht="14.25" x14ac:dyDescent="0.2">
      <c r="A101" s="14" t="s">
        <v>53</v>
      </c>
      <c r="B101" s="25">
        <v>772762.47</v>
      </c>
      <c r="C101" s="25">
        <v>791302.8</v>
      </c>
      <c r="D101" s="25">
        <v>474088.05</v>
      </c>
      <c r="E101" s="25">
        <v>524071.75</v>
      </c>
      <c r="F101" s="25">
        <v>280242.09999999998</v>
      </c>
      <c r="G101" s="25">
        <v>264897.95</v>
      </c>
      <c r="H101" s="25">
        <v>477579.35</v>
      </c>
      <c r="I101" s="25">
        <v>410334.59</v>
      </c>
      <c r="J101" s="25">
        <v>510488.43</v>
      </c>
      <c r="K101" s="25">
        <v>449170.96</v>
      </c>
      <c r="L101" s="25">
        <v>461915.43</v>
      </c>
      <c r="M101" s="25">
        <v>501258.23999999999</v>
      </c>
    </row>
    <row r="102" spans="1:13" ht="14.25" x14ac:dyDescent="0.2">
      <c r="A102" s="14" t="s">
        <v>90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</row>
    <row r="103" spans="1:13" x14ac:dyDescent="0.2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4.25" x14ac:dyDescent="0.2">
      <c r="A104" s="12" t="s">
        <v>54</v>
      </c>
      <c r="B104" s="22">
        <f>SUM(B105:B107)</f>
        <v>6625</v>
      </c>
      <c r="C104" s="22">
        <f t="shared" ref="C104:M104" si="79">SUM(C105:C107)</f>
        <v>5682</v>
      </c>
      <c r="D104" s="22">
        <f t="shared" si="79"/>
        <v>5597</v>
      </c>
      <c r="E104" s="22">
        <f t="shared" si="79"/>
        <v>2603</v>
      </c>
      <c r="F104" s="22">
        <f t="shared" si="79"/>
        <v>1402</v>
      </c>
      <c r="G104" s="22">
        <f t="shared" si="79"/>
        <v>2823</v>
      </c>
      <c r="H104" s="22">
        <f t="shared" si="79"/>
        <v>5036</v>
      </c>
      <c r="I104" s="22">
        <f t="shared" si="79"/>
        <v>4929</v>
      </c>
      <c r="J104" s="22">
        <f t="shared" si="79"/>
        <v>4891</v>
      </c>
      <c r="K104" s="22">
        <f t="shared" si="79"/>
        <v>5058</v>
      </c>
      <c r="L104" s="22">
        <f t="shared" si="79"/>
        <v>5244</v>
      </c>
      <c r="M104" s="22">
        <f t="shared" si="79"/>
        <v>5431</v>
      </c>
    </row>
    <row r="105" spans="1:13" ht="14.25" x14ac:dyDescent="0.2">
      <c r="A105" s="14" t="s">
        <v>52</v>
      </c>
      <c r="B105" s="23">
        <v>5149</v>
      </c>
      <c r="C105" s="23">
        <v>4391</v>
      </c>
      <c r="D105" s="23">
        <v>4574</v>
      </c>
      <c r="E105" s="23">
        <v>1322</v>
      </c>
      <c r="F105" s="23">
        <v>813</v>
      </c>
      <c r="G105" s="23">
        <v>2268</v>
      </c>
      <c r="H105" s="23">
        <v>4041</v>
      </c>
      <c r="I105" s="23">
        <v>4094</v>
      </c>
      <c r="J105" s="23">
        <v>3875</v>
      </c>
      <c r="K105" s="23">
        <v>4165</v>
      </c>
      <c r="L105" s="23">
        <v>4302</v>
      </c>
      <c r="M105" s="23">
        <v>4391</v>
      </c>
    </row>
    <row r="106" spans="1:13" ht="14.25" x14ac:dyDescent="0.2">
      <c r="A106" s="14" t="s">
        <v>53</v>
      </c>
      <c r="B106" s="26">
        <v>1476</v>
      </c>
      <c r="C106" s="26">
        <v>1291</v>
      </c>
      <c r="D106" s="26">
        <v>1023</v>
      </c>
      <c r="E106" s="26">
        <v>1281</v>
      </c>
      <c r="F106" s="26">
        <v>589</v>
      </c>
      <c r="G106" s="26">
        <v>555</v>
      </c>
      <c r="H106" s="26">
        <v>995</v>
      </c>
      <c r="I106" s="26">
        <v>835</v>
      </c>
      <c r="J106" s="26">
        <v>1016</v>
      </c>
      <c r="K106" s="26">
        <v>893</v>
      </c>
      <c r="L106" s="26">
        <v>942</v>
      </c>
      <c r="M106" s="26">
        <v>1040</v>
      </c>
    </row>
    <row r="107" spans="1:13" ht="14.25" x14ac:dyDescent="0.2">
      <c r="A107" s="14" t="s">
        <v>90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x14ac:dyDescent="0.2">
      <c r="A108" s="1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">
      <c r="A109" s="1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 x14ac:dyDescent="0.2">
      <c r="A110" s="12" t="s">
        <v>55</v>
      </c>
      <c r="B110" s="19">
        <v>626983.15</v>
      </c>
      <c r="C110" s="19">
        <v>384665.61</v>
      </c>
      <c r="D110" s="19">
        <v>307470.07</v>
      </c>
      <c r="E110" s="19">
        <v>42549.81</v>
      </c>
      <c r="F110" s="19">
        <v>107487.83</v>
      </c>
      <c r="G110" s="19">
        <v>249809.83</v>
      </c>
      <c r="H110" s="19">
        <v>56579.18</v>
      </c>
      <c r="I110" s="19">
        <v>27844.17</v>
      </c>
      <c r="J110" s="19">
        <v>33771.79</v>
      </c>
      <c r="K110" s="19">
        <v>68727.61</v>
      </c>
      <c r="L110" s="19">
        <v>56518.879999999997</v>
      </c>
      <c r="M110" s="19">
        <v>79950.06</v>
      </c>
    </row>
    <row r="111" spans="1:13" x14ac:dyDescent="0.2">
      <c r="A111" s="1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x14ac:dyDescent="0.2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4" spans="1:1" ht="14.25" x14ac:dyDescent="0.2">
      <c r="A114" s="30" t="s">
        <v>56</v>
      </c>
    </row>
    <row r="115" spans="1:1" ht="14.25" x14ac:dyDescent="0.2">
      <c r="A115" s="30" t="s">
        <v>57</v>
      </c>
    </row>
    <row r="116" spans="1:1" ht="14.25" x14ac:dyDescent="0.2">
      <c r="A116" s="30" t="s">
        <v>58</v>
      </c>
    </row>
    <row r="117" spans="1:1" ht="14.25" x14ac:dyDescent="0.2">
      <c r="A117" s="30" t="s">
        <v>59</v>
      </c>
    </row>
    <row r="118" spans="1:1" ht="14.25" x14ac:dyDescent="0.2">
      <c r="A118" s="30" t="s">
        <v>60</v>
      </c>
    </row>
    <row r="119" spans="1:1" ht="14.25" x14ac:dyDescent="0.2">
      <c r="A119" s="30" t="s">
        <v>61</v>
      </c>
    </row>
    <row r="120" spans="1:1" ht="14.25" x14ac:dyDescent="0.2">
      <c r="A120" s="30" t="s">
        <v>62</v>
      </c>
    </row>
    <row r="121" spans="1:1" ht="14.25" x14ac:dyDescent="0.2">
      <c r="A121" s="30" t="s">
        <v>63</v>
      </c>
    </row>
    <row r="122" spans="1:1" ht="14.25" x14ac:dyDescent="0.2">
      <c r="A122" s="30" t="s">
        <v>64</v>
      </c>
    </row>
    <row r="123" spans="1:1" ht="14.25" x14ac:dyDescent="0.2">
      <c r="A123" s="30" t="s">
        <v>65</v>
      </c>
    </row>
    <row r="124" spans="1:1" ht="14.25" x14ac:dyDescent="0.2">
      <c r="A124" s="30" t="s">
        <v>66</v>
      </c>
    </row>
    <row r="125" spans="1:1" ht="14.25" x14ac:dyDescent="0.2">
      <c r="A125" s="30" t="s">
        <v>67</v>
      </c>
    </row>
    <row r="126" spans="1:1" ht="14.25" x14ac:dyDescent="0.2">
      <c r="A126" s="30" t="s">
        <v>68</v>
      </c>
    </row>
    <row r="127" spans="1:1" ht="14.25" x14ac:dyDescent="0.2">
      <c r="A127" s="30" t="s">
        <v>69</v>
      </c>
    </row>
    <row r="128" spans="1:1" ht="14.25" x14ac:dyDescent="0.2">
      <c r="A128" s="30" t="s">
        <v>70</v>
      </c>
    </row>
    <row r="129" spans="1:1" ht="14.25" x14ac:dyDescent="0.2">
      <c r="A129" s="30" t="s">
        <v>71</v>
      </c>
    </row>
    <row r="130" spans="1:1" ht="14.25" x14ac:dyDescent="0.2">
      <c r="A130" s="30" t="s">
        <v>91</v>
      </c>
    </row>
    <row r="131" spans="1:1" x14ac:dyDescent="0.2">
      <c r="A131" s="31"/>
    </row>
    <row r="132" spans="1:1" x14ac:dyDescent="0.2">
      <c r="A132" s="32" t="s">
        <v>72</v>
      </c>
    </row>
    <row r="134" spans="1:1" x14ac:dyDescent="0.2">
      <c r="A134" s="4"/>
    </row>
    <row r="135" spans="1:1" x14ac:dyDescent="0.2">
      <c r="A135" s="33"/>
    </row>
    <row r="136" spans="1:1" x14ac:dyDescent="0.2">
      <c r="A136" s="33"/>
    </row>
    <row r="137" spans="1:1" ht="14.25" x14ac:dyDescent="0.2">
      <c r="A137" s="30"/>
    </row>
    <row r="138" spans="1:1" ht="14.25" x14ac:dyDescent="0.2">
      <c r="A138" s="30"/>
    </row>
    <row r="139" spans="1:1" ht="14.25" x14ac:dyDescent="0.2">
      <c r="A139" s="30"/>
    </row>
    <row r="140" spans="1:1" ht="14.25" x14ac:dyDescent="0.2">
      <c r="A140" s="30"/>
    </row>
    <row r="141" spans="1:1" ht="14.25" x14ac:dyDescent="0.2">
      <c r="A141" s="30"/>
    </row>
    <row r="142" spans="1:1" ht="14.25" x14ac:dyDescent="0.2">
      <c r="A142" s="30"/>
    </row>
    <row r="143" spans="1:1" ht="14.25" x14ac:dyDescent="0.2">
      <c r="A143" s="30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</sheetData>
  <mergeCells count="2">
    <mergeCell ref="A1:M1"/>
    <mergeCell ref="A2:M2"/>
  </mergeCells>
  <pageMargins left="0.46" right="0.25" top="0.75" bottom="0.75" header="0.3" footer="0.3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7213-79EC-4E10-9EB3-B30D58B641EA}">
  <dimension ref="A1:O1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M1"/>
    </sheetView>
  </sheetViews>
  <sheetFormatPr defaultRowHeight="12.75" x14ac:dyDescent="0.2"/>
  <cols>
    <col min="1" max="1" width="76" style="34" customWidth="1"/>
    <col min="2" max="13" width="12.5703125" style="4" customWidth="1"/>
    <col min="14" max="56" width="9.140625" style="4"/>
    <col min="57" max="57" width="69.42578125" style="4" customWidth="1"/>
    <col min="58" max="67" width="12.5703125" style="4" customWidth="1"/>
    <col min="68" max="312" width="9.140625" style="4"/>
    <col min="313" max="313" width="69.42578125" style="4" customWidth="1"/>
    <col min="314" max="323" width="12.5703125" style="4" customWidth="1"/>
    <col min="324" max="568" width="9.140625" style="4"/>
    <col min="569" max="569" width="69.42578125" style="4" customWidth="1"/>
    <col min="570" max="579" width="12.5703125" style="4" customWidth="1"/>
    <col min="580" max="824" width="9.140625" style="4"/>
    <col min="825" max="825" width="69.42578125" style="4" customWidth="1"/>
    <col min="826" max="835" width="12.5703125" style="4" customWidth="1"/>
    <col min="836" max="1080" width="9.140625" style="4"/>
    <col min="1081" max="1081" width="69.42578125" style="4" customWidth="1"/>
    <col min="1082" max="1091" width="12.5703125" style="4" customWidth="1"/>
    <col min="1092" max="1336" width="9.140625" style="4"/>
    <col min="1337" max="1337" width="69.42578125" style="4" customWidth="1"/>
    <col min="1338" max="1347" width="12.5703125" style="4" customWidth="1"/>
    <col min="1348" max="1592" width="9.140625" style="4"/>
    <col min="1593" max="1593" width="69.42578125" style="4" customWidth="1"/>
    <col min="1594" max="1603" width="12.5703125" style="4" customWidth="1"/>
    <col min="1604" max="1848" width="9.140625" style="4"/>
    <col min="1849" max="1849" width="69.42578125" style="4" customWidth="1"/>
    <col min="1850" max="1859" width="12.5703125" style="4" customWidth="1"/>
    <col min="1860" max="2104" width="9.140625" style="4"/>
    <col min="2105" max="2105" width="69.42578125" style="4" customWidth="1"/>
    <col min="2106" max="2115" width="12.5703125" style="4" customWidth="1"/>
    <col min="2116" max="2360" width="9.140625" style="4"/>
    <col min="2361" max="2361" width="69.42578125" style="4" customWidth="1"/>
    <col min="2362" max="2371" width="12.5703125" style="4" customWidth="1"/>
    <col min="2372" max="2616" width="9.140625" style="4"/>
    <col min="2617" max="2617" width="69.42578125" style="4" customWidth="1"/>
    <col min="2618" max="2627" width="12.5703125" style="4" customWidth="1"/>
    <col min="2628" max="2872" width="9.140625" style="4"/>
    <col min="2873" max="2873" width="69.42578125" style="4" customWidth="1"/>
    <col min="2874" max="2883" width="12.5703125" style="4" customWidth="1"/>
    <col min="2884" max="3128" width="9.140625" style="4"/>
    <col min="3129" max="3129" width="69.42578125" style="4" customWidth="1"/>
    <col min="3130" max="3139" width="12.5703125" style="4" customWidth="1"/>
    <col min="3140" max="3384" width="9.140625" style="4"/>
    <col min="3385" max="3385" width="69.42578125" style="4" customWidth="1"/>
    <col min="3386" max="3395" width="12.5703125" style="4" customWidth="1"/>
    <col min="3396" max="3640" width="9.140625" style="4"/>
    <col min="3641" max="3641" width="69.42578125" style="4" customWidth="1"/>
    <col min="3642" max="3651" width="12.5703125" style="4" customWidth="1"/>
    <col min="3652" max="3896" width="9.140625" style="4"/>
    <col min="3897" max="3897" width="69.42578125" style="4" customWidth="1"/>
    <col min="3898" max="3907" width="12.5703125" style="4" customWidth="1"/>
    <col min="3908" max="4152" width="9.140625" style="4"/>
    <col min="4153" max="4153" width="69.42578125" style="4" customWidth="1"/>
    <col min="4154" max="4163" width="12.5703125" style="4" customWidth="1"/>
    <col min="4164" max="4408" width="9.140625" style="4"/>
    <col min="4409" max="4409" width="69.42578125" style="4" customWidth="1"/>
    <col min="4410" max="4419" width="12.5703125" style="4" customWidth="1"/>
    <col min="4420" max="4664" width="9.140625" style="4"/>
    <col min="4665" max="4665" width="69.42578125" style="4" customWidth="1"/>
    <col min="4666" max="4675" width="12.5703125" style="4" customWidth="1"/>
    <col min="4676" max="4920" width="9.140625" style="4"/>
    <col min="4921" max="4921" width="69.42578125" style="4" customWidth="1"/>
    <col min="4922" max="4931" width="12.5703125" style="4" customWidth="1"/>
    <col min="4932" max="5176" width="9.140625" style="4"/>
    <col min="5177" max="5177" width="69.42578125" style="4" customWidth="1"/>
    <col min="5178" max="5187" width="12.5703125" style="4" customWidth="1"/>
    <col min="5188" max="5432" width="9.140625" style="4"/>
    <col min="5433" max="5433" width="69.42578125" style="4" customWidth="1"/>
    <col min="5434" max="5443" width="12.5703125" style="4" customWidth="1"/>
    <col min="5444" max="5688" width="9.140625" style="4"/>
    <col min="5689" max="5689" width="69.42578125" style="4" customWidth="1"/>
    <col min="5690" max="5699" width="12.5703125" style="4" customWidth="1"/>
    <col min="5700" max="5944" width="9.140625" style="4"/>
    <col min="5945" max="5945" width="69.42578125" style="4" customWidth="1"/>
    <col min="5946" max="5955" width="12.5703125" style="4" customWidth="1"/>
    <col min="5956" max="6200" width="9.140625" style="4"/>
    <col min="6201" max="6201" width="69.42578125" style="4" customWidth="1"/>
    <col min="6202" max="6211" width="12.5703125" style="4" customWidth="1"/>
    <col min="6212" max="6456" width="9.140625" style="4"/>
    <col min="6457" max="6457" width="69.42578125" style="4" customWidth="1"/>
    <col min="6458" max="6467" width="12.5703125" style="4" customWidth="1"/>
    <col min="6468" max="6712" width="9.140625" style="4"/>
    <col min="6713" max="6713" width="69.42578125" style="4" customWidth="1"/>
    <col min="6714" max="6723" width="12.5703125" style="4" customWidth="1"/>
    <col min="6724" max="6968" width="9.140625" style="4"/>
    <col min="6969" max="6969" width="69.42578125" style="4" customWidth="1"/>
    <col min="6970" max="6979" width="12.5703125" style="4" customWidth="1"/>
    <col min="6980" max="7224" width="9.140625" style="4"/>
    <col min="7225" max="7225" width="69.42578125" style="4" customWidth="1"/>
    <col min="7226" max="7235" width="12.5703125" style="4" customWidth="1"/>
    <col min="7236" max="7480" width="9.140625" style="4"/>
    <col min="7481" max="7481" width="69.42578125" style="4" customWidth="1"/>
    <col min="7482" max="7491" width="12.5703125" style="4" customWidth="1"/>
    <col min="7492" max="7736" width="9.140625" style="4"/>
    <col min="7737" max="7737" width="69.42578125" style="4" customWidth="1"/>
    <col min="7738" max="7747" width="12.5703125" style="4" customWidth="1"/>
    <col min="7748" max="7992" width="9.140625" style="4"/>
    <col min="7993" max="7993" width="69.42578125" style="4" customWidth="1"/>
    <col min="7994" max="8003" width="12.5703125" style="4" customWidth="1"/>
    <col min="8004" max="8248" width="9.140625" style="4"/>
    <col min="8249" max="8249" width="69.42578125" style="4" customWidth="1"/>
    <col min="8250" max="8259" width="12.5703125" style="4" customWidth="1"/>
    <col min="8260" max="8504" width="9.140625" style="4"/>
    <col min="8505" max="8505" width="69.42578125" style="4" customWidth="1"/>
    <col min="8506" max="8515" width="12.5703125" style="4" customWidth="1"/>
    <col min="8516" max="8760" width="9.140625" style="4"/>
    <col min="8761" max="8761" width="69.42578125" style="4" customWidth="1"/>
    <col min="8762" max="8771" width="12.5703125" style="4" customWidth="1"/>
    <col min="8772" max="9016" width="9.140625" style="4"/>
    <col min="9017" max="9017" width="69.42578125" style="4" customWidth="1"/>
    <col min="9018" max="9027" width="12.5703125" style="4" customWidth="1"/>
    <col min="9028" max="9272" width="9.140625" style="4"/>
    <col min="9273" max="9273" width="69.42578125" style="4" customWidth="1"/>
    <col min="9274" max="9283" width="12.5703125" style="4" customWidth="1"/>
    <col min="9284" max="9528" width="9.140625" style="4"/>
    <col min="9529" max="9529" width="69.42578125" style="4" customWidth="1"/>
    <col min="9530" max="9539" width="12.5703125" style="4" customWidth="1"/>
    <col min="9540" max="9784" width="9.140625" style="4"/>
    <col min="9785" max="9785" width="69.42578125" style="4" customWidth="1"/>
    <col min="9786" max="9795" width="12.5703125" style="4" customWidth="1"/>
    <col min="9796" max="10040" width="9.140625" style="4"/>
    <col min="10041" max="10041" width="69.42578125" style="4" customWidth="1"/>
    <col min="10042" max="10051" width="12.5703125" style="4" customWidth="1"/>
    <col min="10052" max="10296" width="9.140625" style="4"/>
    <col min="10297" max="10297" width="69.42578125" style="4" customWidth="1"/>
    <col min="10298" max="10307" width="12.5703125" style="4" customWidth="1"/>
    <col min="10308" max="10552" width="9.140625" style="4"/>
    <col min="10553" max="10553" width="69.42578125" style="4" customWidth="1"/>
    <col min="10554" max="10563" width="12.5703125" style="4" customWidth="1"/>
    <col min="10564" max="10808" width="9.140625" style="4"/>
    <col min="10809" max="10809" width="69.42578125" style="4" customWidth="1"/>
    <col min="10810" max="10819" width="12.5703125" style="4" customWidth="1"/>
    <col min="10820" max="11064" width="9.140625" style="4"/>
    <col min="11065" max="11065" width="69.42578125" style="4" customWidth="1"/>
    <col min="11066" max="11075" width="12.5703125" style="4" customWidth="1"/>
    <col min="11076" max="11320" width="9.140625" style="4"/>
    <col min="11321" max="11321" width="69.42578125" style="4" customWidth="1"/>
    <col min="11322" max="11331" width="12.5703125" style="4" customWidth="1"/>
    <col min="11332" max="11576" width="9.140625" style="4"/>
    <col min="11577" max="11577" width="69.42578125" style="4" customWidth="1"/>
    <col min="11578" max="11587" width="12.5703125" style="4" customWidth="1"/>
    <col min="11588" max="11832" width="9.140625" style="4"/>
    <col min="11833" max="11833" width="69.42578125" style="4" customWidth="1"/>
    <col min="11834" max="11843" width="12.5703125" style="4" customWidth="1"/>
    <col min="11844" max="12088" width="9.140625" style="4"/>
    <col min="12089" max="12089" width="69.42578125" style="4" customWidth="1"/>
    <col min="12090" max="12099" width="12.5703125" style="4" customWidth="1"/>
    <col min="12100" max="12344" width="9.140625" style="4"/>
    <col min="12345" max="12345" width="69.42578125" style="4" customWidth="1"/>
    <col min="12346" max="12355" width="12.5703125" style="4" customWidth="1"/>
    <col min="12356" max="12600" width="9.140625" style="4"/>
    <col min="12601" max="12601" width="69.42578125" style="4" customWidth="1"/>
    <col min="12602" max="12611" width="12.5703125" style="4" customWidth="1"/>
    <col min="12612" max="12856" width="9.140625" style="4"/>
    <col min="12857" max="12857" width="69.42578125" style="4" customWidth="1"/>
    <col min="12858" max="12867" width="12.5703125" style="4" customWidth="1"/>
    <col min="12868" max="13112" width="9.140625" style="4"/>
    <col min="13113" max="13113" width="69.42578125" style="4" customWidth="1"/>
    <col min="13114" max="13123" width="12.5703125" style="4" customWidth="1"/>
    <col min="13124" max="13368" width="9.140625" style="4"/>
    <col min="13369" max="13369" width="69.42578125" style="4" customWidth="1"/>
    <col min="13370" max="13379" width="12.5703125" style="4" customWidth="1"/>
    <col min="13380" max="13624" width="9.140625" style="4"/>
    <col min="13625" max="13625" width="69.42578125" style="4" customWidth="1"/>
    <col min="13626" max="13635" width="12.5703125" style="4" customWidth="1"/>
    <col min="13636" max="13880" width="9.140625" style="4"/>
    <col min="13881" max="13881" width="69.42578125" style="4" customWidth="1"/>
    <col min="13882" max="13891" width="12.5703125" style="4" customWidth="1"/>
    <col min="13892" max="14136" width="9.140625" style="4"/>
    <col min="14137" max="14137" width="69.42578125" style="4" customWidth="1"/>
    <col min="14138" max="14147" width="12.5703125" style="4" customWidth="1"/>
    <col min="14148" max="14392" width="9.140625" style="4"/>
    <col min="14393" max="14393" width="69.42578125" style="4" customWidth="1"/>
    <col min="14394" max="14403" width="12.5703125" style="4" customWidth="1"/>
    <col min="14404" max="14648" width="9.140625" style="4"/>
    <col min="14649" max="14649" width="69.42578125" style="4" customWidth="1"/>
    <col min="14650" max="14659" width="12.5703125" style="4" customWidth="1"/>
    <col min="14660" max="14904" width="9.140625" style="4"/>
    <col min="14905" max="14905" width="69.42578125" style="4" customWidth="1"/>
    <col min="14906" max="14915" width="12.5703125" style="4" customWidth="1"/>
    <col min="14916" max="15160" width="9.140625" style="4"/>
    <col min="15161" max="15161" width="69.42578125" style="4" customWidth="1"/>
    <col min="15162" max="15171" width="12.5703125" style="4" customWidth="1"/>
    <col min="15172" max="15416" width="9.140625" style="4"/>
    <col min="15417" max="15417" width="69.42578125" style="4" customWidth="1"/>
    <col min="15418" max="15427" width="12.5703125" style="4" customWidth="1"/>
    <col min="15428" max="15672" width="9.140625" style="4"/>
    <col min="15673" max="15673" width="69.42578125" style="4" customWidth="1"/>
    <col min="15674" max="15683" width="12.5703125" style="4" customWidth="1"/>
    <col min="15684" max="15928" width="9.140625" style="4"/>
    <col min="15929" max="15929" width="69.42578125" style="4" customWidth="1"/>
    <col min="15930" max="15939" width="12.5703125" style="4" customWidth="1"/>
    <col min="15940" max="16348" width="9.140625" style="4"/>
    <col min="16349" max="16351" width="9.140625" style="4" customWidth="1"/>
    <col min="16352" max="16384" width="9.140625" style="4"/>
  </cols>
  <sheetData>
    <row r="1" spans="1:15" s="1" customFormat="1" ht="26.2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s="1" customFormat="1" ht="39" customHeight="1" x14ac:dyDescent="0.4">
      <c r="A2" s="54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5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7" customFormat="1" ht="15.75" x14ac:dyDescent="0.25">
      <c r="A5" s="5"/>
      <c r="B5" s="6">
        <v>44227</v>
      </c>
      <c r="C5" s="6">
        <v>44255</v>
      </c>
      <c r="D5" s="6">
        <v>44286</v>
      </c>
      <c r="E5" s="6">
        <v>44316</v>
      </c>
      <c r="F5" s="6">
        <v>44347</v>
      </c>
      <c r="G5" s="6">
        <v>44377</v>
      </c>
      <c r="H5" s="6">
        <v>44408</v>
      </c>
      <c r="I5" s="6">
        <v>44439</v>
      </c>
      <c r="J5" s="6">
        <v>44469</v>
      </c>
      <c r="K5" s="6">
        <v>44500</v>
      </c>
      <c r="L5" s="6">
        <v>44530</v>
      </c>
      <c r="M5" s="6">
        <v>44561</v>
      </c>
    </row>
    <row r="6" spans="1:15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ht="14.25" x14ac:dyDescent="0.2">
      <c r="A8" s="12" t="s">
        <v>1</v>
      </c>
      <c r="B8" s="13">
        <f t="shared" ref="B8:C8" si="0">SUM(B9:B13)</f>
        <v>315286729.28000009</v>
      </c>
      <c r="C8" s="13">
        <f t="shared" si="0"/>
        <v>517991506.72000009</v>
      </c>
      <c r="D8" s="13">
        <f t="shared" ref="D8:E8" si="1">SUM(D9:D13)</f>
        <v>187395419.29000005</v>
      </c>
      <c r="E8" s="13">
        <f t="shared" si="1"/>
        <v>220546618.19</v>
      </c>
      <c r="F8" s="13">
        <f t="shared" ref="F8:G8" si="2">SUM(F9:F13)</f>
        <v>241229110.87999997</v>
      </c>
      <c r="G8" s="13">
        <f t="shared" si="2"/>
        <v>290891858.67000002</v>
      </c>
      <c r="H8" s="13">
        <f t="shared" ref="H8:I8" si="3">SUM(H9:H13)</f>
        <v>278406167.18000007</v>
      </c>
      <c r="I8" s="13">
        <f t="shared" si="3"/>
        <v>276604150.63000011</v>
      </c>
      <c r="J8" s="13">
        <f t="shared" ref="J8:K8" si="4">SUM(J9:J13)</f>
        <v>290261835.81999993</v>
      </c>
      <c r="K8" s="13">
        <f t="shared" si="4"/>
        <v>282158860.35999995</v>
      </c>
      <c r="L8" s="13">
        <f t="shared" ref="L8:M8" si="5">SUM(L9:L13)</f>
        <v>297493867.21999997</v>
      </c>
      <c r="M8" s="13">
        <f t="shared" si="5"/>
        <v>346088257.78999996</v>
      </c>
    </row>
    <row r="9" spans="1:15" x14ac:dyDescent="0.2">
      <c r="A9" s="14" t="s">
        <v>2</v>
      </c>
      <c r="B9" s="15">
        <f t="shared" ref="B9:C9" si="6">B20</f>
        <v>76476314.570000008</v>
      </c>
      <c r="C9" s="15">
        <f t="shared" si="6"/>
        <v>85747173.579999998</v>
      </c>
      <c r="D9" s="15">
        <f t="shared" ref="D9:E9" si="7">D20</f>
        <v>57772684.81000001</v>
      </c>
      <c r="E9" s="15">
        <f t="shared" si="7"/>
        <v>60621104.199999988</v>
      </c>
      <c r="F9" s="15">
        <f t="shared" ref="F9:G9" si="8">F20</f>
        <v>53139436.36999999</v>
      </c>
      <c r="G9" s="15">
        <f t="shared" si="8"/>
        <v>55680397.290000007</v>
      </c>
      <c r="H9" s="15">
        <f t="shared" ref="H9:I9" si="9">H20</f>
        <v>55443865.920000009</v>
      </c>
      <c r="I9" s="15">
        <f t="shared" si="9"/>
        <v>56731103.340000004</v>
      </c>
      <c r="J9" s="15">
        <f t="shared" ref="J9:K9" si="10">J20</f>
        <v>66785100.449999996</v>
      </c>
      <c r="K9" s="15">
        <f t="shared" si="10"/>
        <v>59474621.660000004</v>
      </c>
      <c r="L9" s="15">
        <f t="shared" ref="L9:M9" si="11">L20</f>
        <v>61920124.170000002</v>
      </c>
      <c r="M9" s="15">
        <f t="shared" si="11"/>
        <v>75632239.75</v>
      </c>
      <c r="O9" s="49"/>
    </row>
    <row r="10" spans="1:15" x14ac:dyDescent="0.2">
      <c r="A10" s="14" t="s">
        <v>3</v>
      </c>
      <c r="B10" s="15">
        <f t="shared" ref="B10:C10" si="12">B65</f>
        <v>124696533.96000002</v>
      </c>
      <c r="C10" s="15">
        <f t="shared" si="12"/>
        <v>325398808.62000006</v>
      </c>
      <c r="D10" s="15">
        <f t="shared" ref="D10:E10" si="13">D65</f>
        <v>17297480.319999997</v>
      </c>
      <c r="E10" s="15">
        <f t="shared" si="13"/>
        <v>30855099.830000006</v>
      </c>
      <c r="F10" s="15">
        <f t="shared" ref="F10:G10" si="14">F65</f>
        <v>61464407.740000002</v>
      </c>
      <c r="G10" s="15">
        <f t="shared" si="14"/>
        <v>109303124.13</v>
      </c>
      <c r="H10" s="15">
        <f t="shared" ref="H10:I10" si="15">H65</f>
        <v>111999978.96000002</v>
      </c>
      <c r="I10" s="15">
        <f t="shared" si="15"/>
        <v>102430476.17000003</v>
      </c>
      <c r="J10" s="15">
        <f t="shared" ref="J10:K10" si="16">J65</f>
        <v>105269692.62</v>
      </c>
      <c r="K10" s="15">
        <f t="shared" si="16"/>
        <v>113146377.81</v>
      </c>
      <c r="L10" s="15">
        <f t="shared" ref="L10:M10" si="17">L65</f>
        <v>113223229.30999999</v>
      </c>
      <c r="M10" s="15">
        <f t="shared" si="17"/>
        <v>155235434.39999998</v>
      </c>
      <c r="O10" s="49"/>
    </row>
    <row r="11" spans="1:15" x14ac:dyDescent="0.2">
      <c r="A11" s="14" t="s">
        <v>4</v>
      </c>
      <c r="B11" s="15">
        <f t="shared" ref="B11:C11" si="18">B88</f>
        <v>85913017.840000018</v>
      </c>
      <c r="C11" s="15">
        <f t="shared" si="18"/>
        <v>83573037.420000002</v>
      </c>
      <c r="D11" s="15">
        <f t="shared" ref="D11:E11" si="19">D88</f>
        <v>82127344.780000001</v>
      </c>
      <c r="E11" s="15">
        <f t="shared" si="19"/>
        <v>99005588.640000001</v>
      </c>
      <c r="F11" s="15">
        <f t="shared" ref="F11:G11" si="20">F88</f>
        <v>95328916.109999999</v>
      </c>
      <c r="G11" s="15">
        <f t="shared" si="20"/>
        <v>86374864.50999999</v>
      </c>
      <c r="H11" s="15">
        <f t="shared" ref="H11:I11" si="21">H88</f>
        <v>82387761.090000004</v>
      </c>
      <c r="I11" s="15">
        <f t="shared" si="21"/>
        <v>90637135.980000004</v>
      </c>
      <c r="J11" s="15">
        <f t="shared" ref="J11:K11" si="22">J88</f>
        <v>89621873.200000003</v>
      </c>
      <c r="K11" s="15">
        <f t="shared" si="22"/>
        <v>88308043.86999999</v>
      </c>
      <c r="L11" s="15">
        <f t="shared" ref="L11:M11" si="23">L88</f>
        <v>92624388.110000014</v>
      </c>
      <c r="M11" s="15">
        <f t="shared" si="23"/>
        <v>90314203.11999999</v>
      </c>
      <c r="O11" s="49"/>
    </row>
    <row r="12" spans="1:15" x14ac:dyDescent="0.2">
      <c r="A12" s="14" t="s">
        <v>5</v>
      </c>
      <c r="B12" s="15">
        <f t="shared" ref="B12:C12" si="24">B99</f>
        <v>28113343.18</v>
      </c>
      <c r="C12" s="15">
        <f t="shared" si="24"/>
        <v>23200936.619999997</v>
      </c>
      <c r="D12" s="15">
        <f t="shared" ref="D12:E12" si="25">D99</f>
        <v>30105717.859999999</v>
      </c>
      <c r="E12" s="15">
        <f t="shared" si="25"/>
        <v>29993638.129999999</v>
      </c>
      <c r="F12" s="15">
        <f t="shared" ref="F12:G12" si="26">F99</f>
        <v>31230571.149999999</v>
      </c>
      <c r="G12" s="15">
        <f t="shared" si="26"/>
        <v>39468962.439999998</v>
      </c>
      <c r="H12" s="15">
        <f t="shared" ref="H12:I12" si="27">H99</f>
        <v>28500623.800000001</v>
      </c>
      <c r="I12" s="15">
        <f t="shared" si="27"/>
        <v>26738331.91</v>
      </c>
      <c r="J12" s="15">
        <f t="shared" ref="J12:K12" si="28">J99</f>
        <v>28500435.649999999</v>
      </c>
      <c r="K12" s="15">
        <f t="shared" si="28"/>
        <v>21146774.489999998</v>
      </c>
      <c r="L12" s="15">
        <f t="shared" ref="L12:M12" si="29">L99</f>
        <v>29680786.919999998</v>
      </c>
      <c r="M12" s="15">
        <f t="shared" si="29"/>
        <v>24848503.739999998</v>
      </c>
      <c r="O12" s="49"/>
    </row>
    <row r="13" spans="1:15" x14ac:dyDescent="0.2">
      <c r="A13" s="14" t="s">
        <v>6</v>
      </c>
      <c r="B13" s="16">
        <f t="shared" ref="B13:C13" si="30">B110</f>
        <v>87519.73</v>
      </c>
      <c r="C13" s="16">
        <f t="shared" si="30"/>
        <v>71550.48</v>
      </c>
      <c r="D13" s="16">
        <f t="shared" ref="D13:E13" si="31">D110</f>
        <v>92191.52</v>
      </c>
      <c r="E13" s="16">
        <f t="shared" si="31"/>
        <v>71187.39</v>
      </c>
      <c r="F13" s="16">
        <f t="shared" ref="F13:G13" si="32">F110</f>
        <v>65779.509999999995</v>
      </c>
      <c r="G13" s="16">
        <f t="shared" si="32"/>
        <v>64510.3</v>
      </c>
      <c r="H13" s="16">
        <f t="shared" ref="H13:I13" si="33">H110</f>
        <v>73937.41</v>
      </c>
      <c r="I13" s="16">
        <f t="shared" si="33"/>
        <v>67103.23</v>
      </c>
      <c r="J13" s="16">
        <f t="shared" ref="J13:K13" si="34">J110</f>
        <v>84733.9</v>
      </c>
      <c r="K13" s="16">
        <f t="shared" si="34"/>
        <v>83042.53</v>
      </c>
      <c r="L13" s="16">
        <f t="shared" ref="L13:M13" si="35">L110</f>
        <v>45338.71</v>
      </c>
      <c r="M13" s="16">
        <f t="shared" si="35"/>
        <v>57876.78</v>
      </c>
      <c r="O13" s="50"/>
    </row>
    <row r="14" spans="1:15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5" ht="14.25" x14ac:dyDescent="0.2">
      <c r="A15" s="12" t="s">
        <v>7</v>
      </c>
      <c r="B15" s="13">
        <f t="shared" ref="B15:C15" si="36">SUM(B16:B17)</f>
        <v>500166592.86000001</v>
      </c>
      <c r="C15" s="13">
        <f t="shared" si="36"/>
        <v>464455212.63</v>
      </c>
      <c r="D15" s="13">
        <f t="shared" ref="D15:E15" si="37">SUM(D16:D17)</f>
        <v>574268215.70999992</v>
      </c>
      <c r="E15" s="13">
        <f t="shared" si="37"/>
        <v>522492810.50999975</v>
      </c>
      <c r="F15" s="13">
        <f t="shared" ref="F15:G15" si="38">SUM(F16:F17)</f>
        <v>490586086.6099999</v>
      </c>
      <c r="G15" s="13">
        <f t="shared" si="38"/>
        <v>567122609.51000035</v>
      </c>
      <c r="H15" s="13">
        <f t="shared" ref="H15:I15" si="39">SUM(H16:H17)</f>
        <v>547989217.48999977</v>
      </c>
      <c r="I15" s="13">
        <f t="shared" si="39"/>
        <v>554271529.69000018</v>
      </c>
      <c r="J15" s="13">
        <f t="shared" ref="J15:K15" si="40">SUM(J16:J17)</f>
        <v>547726826.36000013</v>
      </c>
      <c r="K15" s="13">
        <f t="shared" si="40"/>
        <v>536473257.49000007</v>
      </c>
      <c r="L15" s="13">
        <f t="shared" ref="L15:M15" si="41">SUM(L16:L17)</f>
        <v>620390896.57999992</v>
      </c>
      <c r="M15" s="13">
        <f t="shared" si="41"/>
        <v>674342956.03000009</v>
      </c>
    </row>
    <row r="16" spans="1:15" x14ac:dyDescent="0.2">
      <c r="A16" s="14" t="s">
        <v>8</v>
      </c>
      <c r="B16" s="17">
        <v>498497310.68000001</v>
      </c>
      <c r="C16" s="17">
        <v>462009148.70999998</v>
      </c>
      <c r="D16" s="17">
        <v>571729507.06999993</v>
      </c>
      <c r="E16" s="17">
        <v>520642880.85999978</v>
      </c>
      <c r="F16" s="17">
        <v>488600946.76999992</v>
      </c>
      <c r="G16" s="17">
        <v>564993095.15000033</v>
      </c>
      <c r="H16" s="17">
        <v>545682101.94999981</v>
      </c>
      <c r="I16" s="17">
        <v>552025765.50000012</v>
      </c>
      <c r="J16" s="17">
        <v>545236674.63000011</v>
      </c>
      <c r="K16" s="17">
        <v>533883228.74000007</v>
      </c>
      <c r="L16" s="17">
        <v>615838482.0999999</v>
      </c>
      <c r="M16" s="17">
        <v>670390895.94000006</v>
      </c>
    </row>
    <row r="17" spans="1:13" x14ac:dyDescent="0.2">
      <c r="A17" s="14" t="s">
        <v>9</v>
      </c>
      <c r="B17" s="17">
        <v>1669282.18</v>
      </c>
      <c r="C17" s="17">
        <v>2446063.9200000004</v>
      </c>
      <c r="D17" s="17">
        <v>2538708.6400000006</v>
      </c>
      <c r="E17" s="17">
        <v>1849929.6499999997</v>
      </c>
      <c r="F17" s="17">
        <v>1985139.8399999999</v>
      </c>
      <c r="G17" s="17">
        <v>2129514.3600000003</v>
      </c>
      <c r="H17" s="17">
        <v>2307115.5400000005</v>
      </c>
      <c r="I17" s="17">
        <v>2245764.1900000004</v>
      </c>
      <c r="J17" s="17">
        <v>2490151.7300000004</v>
      </c>
      <c r="K17" s="17">
        <v>2590028.75</v>
      </c>
      <c r="L17" s="17">
        <v>4552414.4799999995</v>
      </c>
      <c r="M17" s="17">
        <v>3952060.0899999994</v>
      </c>
    </row>
    <row r="18" spans="1:13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x14ac:dyDescent="0.2">
      <c r="A20" s="12" t="s">
        <v>10</v>
      </c>
      <c r="B20" s="19">
        <f t="shared" ref="B20:C20" si="42">SUM(B21:B40)</f>
        <v>76476314.570000008</v>
      </c>
      <c r="C20" s="19">
        <f t="shared" si="42"/>
        <v>85747173.579999998</v>
      </c>
      <c r="D20" s="19">
        <f t="shared" ref="D20:E20" si="43">SUM(D21:D40)</f>
        <v>57772684.81000001</v>
      </c>
      <c r="E20" s="19">
        <f t="shared" si="43"/>
        <v>60621104.199999988</v>
      </c>
      <c r="F20" s="19">
        <f t="shared" ref="F20:G20" si="44">SUM(F21:F40)</f>
        <v>53139436.36999999</v>
      </c>
      <c r="G20" s="19">
        <f t="shared" si="44"/>
        <v>55680397.290000007</v>
      </c>
      <c r="H20" s="19">
        <f t="shared" ref="H20:I20" si="45">SUM(H21:H40)</f>
        <v>55443865.920000009</v>
      </c>
      <c r="I20" s="19">
        <f t="shared" si="45"/>
        <v>56731103.340000004</v>
      </c>
      <c r="J20" s="19">
        <f t="shared" ref="J20:K20" si="46">SUM(J21:J40)</f>
        <v>66785100.449999996</v>
      </c>
      <c r="K20" s="19">
        <f t="shared" si="46"/>
        <v>59474621.660000004</v>
      </c>
      <c r="L20" s="19">
        <f t="shared" ref="L20:M20" si="47">SUM(L21:L40)</f>
        <v>61920124.170000002</v>
      </c>
      <c r="M20" s="19">
        <f t="shared" si="47"/>
        <v>75632239.75</v>
      </c>
    </row>
    <row r="21" spans="1:13" x14ac:dyDescent="0.2">
      <c r="A21" s="14" t="s">
        <v>11</v>
      </c>
      <c r="B21" s="20">
        <v>40339549.140000001</v>
      </c>
      <c r="C21" s="20">
        <v>37892813.920000002</v>
      </c>
      <c r="D21" s="20">
        <v>27531244.5</v>
      </c>
      <c r="E21" s="20">
        <v>27626036.599999998</v>
      </c>
      <c r="F21" s="20">
        <v>25567641.079999998</v>
      </c>
      <c r="G21" s="20">
        <v>25326516.98</v>
      </c>
      <c r="H21" s="20">
        <v>25301782.619999997</v>
      </c>
      <c r="I21" s="20">
        <v>29087367.030000001</v>
      </c>
      <c r="J21" s="20">
        <v>31420709.709999997</v>
      </c>
      <c r="K21" s="20">
        <v>29532245.800000001</v>
      </c>
      <c r="L21" s="20">
        <v>27676427.140000001</v>
      </c>
      <c r="M21" s="20">
        <v>32510101.280000001</v>
      </c>
    </row>
    <row r="22" spans="1:13" x14ac:dyDescent="0.2">
      <c r="A22" s="14" t="s">
        <v>12</v>
      </c>
      <c r="B22" s="20">
        <v>96964.69</v>
      </c>
      <c r="C22" s="20">
        <v>47426.5</v>
      </c>
      <c r="D22" s="20">
        <v>88228.38</v>
      </c>
      <c r="E22" s="20">
        <v>31876.27</v>
      </c>
      <c r="F22" s="20">
        <v>87031.75</v>
      </c>
      <c r="G22" s="20">
        <v>32447.239999999998</v>
      </c>
      <c r="H22" s="20">
        <v>36908.82</v>
      </c>
      <c r="I22" s="20">
        <v>21882.25</v>
      </c>
      <c r="J22" s="20">
        <v>42369.9</v>
      </c>
      <c r="K22" s="20">
        <v>30985.760000000002</v>
      </c>
      <c r="L22" s="20">
        <v>26984.1</v>
      </c>
      <c r="M22" s="20">
        <v>38269.799999999996</v>
      </c>
    </row>
    <row r="23" spans="1:13" x14ac:dyDescent="0.2">
      <c r="A23" s="14" t="s">
        <v>13</v>
      </c>
      <c r="B23" s="20">
        <v>3571342.04</v>
      </c>
      <c r="C23" s="20">
        <v>13061345.789999999</v>
      </c>
      <c r="D23" s="20">
        <v>1537184.28</v>
      </c>
      <c r="E23" s="20">
        <v>1572160.62</v>
      </c>
      <c r="F23" s="20">
        <v>1339332.8999999999</v>
      </c>
      <c r="G23" s="20">
        <v>1323816.6499999999</v>
      </c>
      <c r="H23" s="20">
        <v>1459111.17</v>
      </c>
      <c r="I23" s="20">
        <v>1454360.94</v>
      </c>
      <c r="J23" s="20">
        <v>1420861.92</v>
      </c>
      <c r="K23" s="20">
        <v>1396149.22</v>
      </c>
      <c r="L23" s="20">
        <v>2362260.87</v>
      </c>
      <c r="M23" s="20">
        <v>2632580.7400000002</v>
      </c>
    </row>
    <row r="24" spans="1:13" x14ac:dyDescent="0.2">
      <c r="A24" s="14" t="s">
        <v>14</v>
      </c>
      <c r="B24" s="20">
        <v>344967.45999999996</v>
      </c>
      <c r="C24" s="20">
        <v>199205.86</v>
      </c>
      <c r="D24" s="20">
        <v>228665.44</v>
      </c>
      <c r="E24" s="20">
        <v>221501.45</v>
      </c>
      <c r="F24" s="20">
        <v>241734.3</v>
      </c>
      <c r="G24" s="20">
        <v>258757.55000000002</v>
      </c>
      <c r="H24" s="20">
        <v>244918.57</v>
      </c>
      <c r="I24" s="20">
        <v>163790.56</v>
      </c>
      <c r="J24" s="20">
        <v>364604.30000000005</v>
      </c>
      <c r="K24" s="20">
        <v>290959.58</v>
      </c>
      <c r="L24" s="20">
        <v>230553.65</v>
      </c>
      <c r="M24" s="20">
        <v>346491.73</v>
      </c>
    </row>
    <row r="25" spans="1:13" x14ac:dyDescent="0.2">
      <c r="A25" s="14" t="s">
        <v>15</v>
      </c>
      <c r="B25" s="20">
        <v>1669301</v>
      </c>
      <c r="C25" s="20">
        <v>1487242.98</v>
      </c>
      <c r="D25" s="20">
        <v>1496072.8900000001</v>
      </c>
      <c r="E25" s="20">
        <v>1766673.82</v>
      </c>
      <c r="F25" s="20">
        <v>1269881.5799999998</v>
      </c>
      <c r="G25" s="20">
        <v>1566538.1099999999</v>
      </c>
      <c r="H25" s="20">
        <v>1352430.9800000002</v>
      </c>
      <c r="I25" s="20">
        <v>1258699.49</v>
      </c>
      <c r="J25" s="20">
        <v>1770726.17</v>
      </c>
      <c r="K25" s="20">
        <v>1136814.68</v>
      </c>
      <c r="L25" s="20">
        <v>1624956.84</v>
      </c>
      <c r="M25" s="20">
        <v>2210307.54</v>
      </c>
    </row>
    <row r="26" spans="1:13" x14ac:dyDescent="0.2">
      <c r="A26" s="14" t="s">
        <v>16</v>
      </c>
      <c r="B26" s="20">
        <v>1186054.74</v>
      </c>
      <c r="C26" s="20">
        <v>1290061.76</v>
      </c>
      <c r="D26" s="20">
        <v>946489.1</v>
      </c>
      <c r="E26" s="20">
        <v>974924.58</v>
      </c>
      <c r="F26" s="20">
        <v>1006665.71</v>
      </c>
      <c r="G26" s="20">
        <v>1148007.31</v>
      </c>
      <c r="H26" s="20">
        <v>971641.48</v>
      </c>
      <c r="I26" s="20">
        <v>999917.84</v>
      </c>
      <c r="J26" s="20">
        <v>941787.42999999993</v>
      </c>
      <c r="K26" s="20">
        <v>888005.13</v>
      </c>
      <c r="L26" s="20">
        <v>1351257.44</v>
      </c>
      <c r="M26" s="20">
        <v>1365474.5</v>
      </c>
    </row>
    <row r="27" spans="1:13" ht="14.25" x14ac:dyDescent="0.2">
      <c r="A27" s="14" t="s">
        <v>17</v>
      </c>
      <c r="B27" s="20">
        <v>652246.97000000009</v>
      </c>
      <c r="C27" s="20">
        <v>856907.78</v>
      </c>
      <c r="D27" s="20">
        <v>825734.74000000011</v>
      </c>
      <c r="E27" s="20">
        <v>809508.7300000001</v>
      </c>
      <c r="F27" s="20">
        <v>781308.17999999993</v>
      </c>
      <c r="G27" s="20">
        <v>920589.76</v>
      </c>
      <c r="H27" s="20">
        <v>725316.41</v>
      </c>
      <c r="I27" s="20">
        <v>1074908.93</v>
      </c>
      <c r="J27" s="20">
        <v>899926.59000000008</v>
      </c>
      <c r="K27" s="20">
        <v>953169.6100000001</v>
      </c>
      <c r="L27" s="20">
        <v>850179.67</v>
      </c>
      <c r="M27" s="20">
        <v>892940.92</v>
      </c>
    </row>
    <row r="28" spans="1:13" ht="14.25" x14ac:dyDescent="0.2">
      <c r="A28" s="14" t="s">
        <v>18</v>
      </c>
      <c r="B28" s="20">
        <v>2390248.8600000003</v>
      </c>
      <c r="C28" s="20">
        <v>1914351.71</v>
      </c>
      <c r="D28" s="20">
        <v>2133897.61</v>
      </c>
      <c r="E28" s="20">
        <v>2148734.08</v>
      </c>
      <c r="F28" s="20">
        <v>1920196.46</v>
      </c>
      <c r="G28" s="20">
        <v>1479181.82</v>
      </c>
      <c r="H28" s="20">
        <v>1698149.4000000001</v>
      </c>
      <c r="I28" s="20">
        <v>1504927.84</v>
      </c>
      <c r="J28" s="20">
        <v>2180596.16</v>
      </c>
      <c r="K28" s="20">
        <v>1605142.8699999999</v>
      </c>
      <c r="L28" s="20">
        <v>2172917.5</v>
      </c>
      <c r="M28" s="20">
        <v>3000186.6</v>
      </c>
    </row>
    <row r="29" spans="1:13" ht="14.25" x14ac:dyDescent="0.2">
      <c r="A29" s="14" t="s">
        <v>19</v>
      </c>
      <c r="B29" s="20">
        <v>90965.24</v>
      </c>
      <c r="C29" s="20">
        <v>53090</v>
      </c>
      <c r="D29" s="20">
        <v>173688.25</v>
      </c>
      <c r="E29" s="20">
        <v>77780.909999999989</v>
      </c>
      <c r="F29" s="20">
        <v>201705.44</v>
      </c>
      <c r="G29" s="20">
        <v>108156.18000000001</v>
      </c>
      <c r="H29" s="20">
        <v>360317.03</v>
      </c>
      <c r="I29" s="20">
        <v>128163.71999999999</v>
      </c>
      <c r="J29" s="20">
        <v>1478877.41</v>
      </c>
      <c r="K29" s="20">
        <v>106757.72</v>
      </c>
      <c r="L29" s="20">
        <v>139682.34</v>
      </c>
      <c r="M29" s="20">
        <v>86106.19</v>
      </c>
    </row>
    <row r="30" spans="1:13" x14ac:dyDescent="0.2">
      <c r="A30" s="14" t="s">
        <v>20</v>
      </c>
      <c r="B30" s="20">
        <v>1335353.82</v>
      </c>
      <c r="C30" s="20">
        <v>2530871.19</v>
      </c>
      <c r="D30" s="20">
        <v>1031819.09</v>
      </c>
      <c r="E30" s="20">
        <v>1292295.46</v>
      </c>
      <c r="F30" s="20">
        <v>909653.79</v>
      </c>
      <c r="G30" s="20">
        <v>1220002.9100000001</v>
      </c>
      <c r="H30" s="20">
        <v>1190628.31</v>
      </c>
      <c r="I30" s="20">
        <v>1285591.4099999999</v>
      </c>
      <c r="J30" s="20">
        <v>1341453.46</v>
      </c>
      <c r="K30" s="20">
        <v>1252805.76</v>
      </c>
      <c r="L30" s="20">
        <v>1502146.96</v>
      </c>
      <c r="M30" s="20">
        <v>2142038.7400000002</v>
      </c>
    </row>
    <row r="31" spans="1:13" x14ac:dyDescent="0.2">
      <c r="A31" s="14" t="s">
        <v>21</v>
      </c>
      <c r="B31" s="20">
        <v>1008589.01</v>
      </c>
      <c r="C31" s="20">
        <v>1131487.45</v>
      </c>
      <c r="D31" s="20">
        <v>1356538.18</v>
      </c>
      <c r="E31" s="20">
        <v>918737.44</v>
      </c>
      <c r="F31" s="20">
        <v>982855.12</v>
      </c>
      <c r="G31" s="20">
        <v>1031015.64</v>
      </c>
      <c r="H31" s="20">
        <v>1051005</v>
      </c>
      <c r="I31" s="20">
        <v>783141.27</v>
      </c>
      <c r="J31" s="20">
        <v>981281.32</v>
      </c>
      <c r="K31" s="20">
        <v>920933.28</v>
      </c>
      <c r="L31" s="20">
        <v>991106.21</v>
      </c>
      <c r="M31" s="20">
        <v>1258434.6399999999</v>
      </c>
    </row>
    <row r="32" spans="1:13" x14ac:dyDescent="0.2">
      <c r="A32" s="14" t="s">
        <v>22</v>
      </c>
      <c r="B32" s="20">
        <v>761190.55</v>
      </c>
      <c r="C32" s="20">
        <v>800911.80999999994</v>
      </c>
      <c r="D32" s="20">
        <v>469452.33999999997</v>
      </c>
      <c r="E32" s="20">
        <v>456459.61</v>
      </c>
      <c r="F32" s="20">
        <v>468367.06999999995</v>
      </c>
      <c r="G32" s="20">
        <v>410812.78</v>
      </c>
      <c r="H32" s="20">
        <v>542783.34000000008</v>
      </c>
      <c r="I32" s="20">
        <v>475185.1</v>
      </c>
      <c r="J32" s="20">
        <v>571283.63</v>
      </c>
      <c r="K32" s="20">
        <v>333307.49</v>
      </c>
      <c r="L32" s="20">
        <v>378477.29000000004</v>
      </c>
      <c r="M32" s="20">
        <v>468420.52</v>
      </c>
    </row>
    <row r="33" spans="1:13" x14ac:dyDescent="0.2">
      <c r="A33" s="14" t="s">
        <v>23</v>
      </c>
      <c r="B33" s="20">
        <v>45061.57</v>
      </c>
      <c r="C33" s="20">
        <v>44817.41</v>
      </c>
      <c r="D33" s="20">
        <v>5446.65</v>
      </c>
      <c r="E33" s="20">
        <v>1105.92</v>
      </c>
      <c r="F33" s="20">
        <v>2350.08</v>
      </c>
      <c r="G33" s="20">
        <v>2534.54</v>
      </c>
      <c r="H33" s="20">
        <v>893.95</v>
      </c>
      <c r="I33" s="20">
        <v>207.36</v>
      </c>
      <c r="J33" s="20">
        <v>9635.32</v>
      </c>
      <c r="K33" s="20">
        <v>35842.78</v>
      </c>
      <c r="L33" s="20">
        <v>4469.76</v>
      </c>
      <c r="M33" s="20">
        <v>16073.42</v>
      </c>
    </row>
    <row r="34" spans="1:13" ht="14.25" x14ac:dyDescent="0.2">
      <c r="A34" s="14" t="s">
        <v>24</v>
      </c>
      <c r="B34" s="20">
        <v>1142739.52</v>
      </c>
      <c r="C34" s="20">
        <v>1007368.28</v>
      </c>
      <c r="D34" s="20">
        <v>1076525.72</v>
      </c>
      <c r="E34" s="20">
        <v>1356897.97</v>
      </c>
      <c r="F34" s="20">
        <v>812065.04</v>
      </c>
      <c r="G34" s="20">
        <v>1007773.78</v>
      </c>
      <c r="H34" s="20">
        <v>942749.82</v>
      </c>
      <c r="I34" s="20">
        <v>920574.95</v>
      </c>
      <c r="J34" s="20">
        <v>1267148.1099999999</v>
      </c>
      <c r="K34" s="20">
        <v>1035763.29</v>
      </c>
      <c r="L34" s="20">
        <v>1504382.33</v>
      </c>
      <c r="M34" s="20">
        <v>2319557.75</v>
      </c>
    </row>
    <row r="35" spans="1:13" ht="14.25" x14ac:dyDescent="0.2">
      <c r="A35" s="14" t="s">
        <v>25</v>
      </c>
      <c r="B35" s="20">
        <v>11531430.920000002</v>
      </c>
      <c r="C35" s="20">
        <v>11293034.67</v>
      </c>
      <c r="D35" s="20">
        <v>11079376.949999999</v>
      </c>
      <c r="E35" s="20">
        <v>12104488.459999997</v>
      </c>
      <c r="F35" s="20">
        <v>9408875.4799999986</v>
      </c>
      <c r="G35" s="20">
        <v>11396078.180000002</v>
      </c>
      <c r="H35" s="20">
        <v>10922868.889999999</v>
      </c>
      <c r="I35" s="20">
        <v>10323601.719999997</v>
      </c>
      <c r="J35" s="20">
        <v>11153726.73</v>
      </c>
      <c r="K35" s="20">
        <v>10522900.450000005</v>
      </c>
      <c r="L35" s="20">
        <v>11673820.699999997</v>
      </c>
      <c r="M35" s="20">
        <v>15259265.800000001</v>
      </c>
    </row>
    <row r="36" spans="1:13" x14ac:dyDescent="0.2">
      <c r="A36" s="14" t="s">
        <v>26</v>
      </c>
      <c r="B36" s="20">
        <v>1778763.42</v>
      </c>
      <c r="C36" s="20">
        <v>2016018.53</v>
      </c>
      <c r="D36" s="20">
        <v>1890044.1100000003</v>
      </c>
      <c r="E36" s="20">
        <v>1441508.59</v>
      </c>
      <c r="F36" s="20">
        <v>1457769.83</v>
      </c>
      <c r="G36" s="20">
        <v>1118520.3600000001</v>
      </c>
      <c r="H36" s="20">
        <v>1219117</v>
      </c>
      <c r="I36" s="20">
        <v>1237843.71</v>
      </c>
      <c r="J36" s="20">
        <v>1753881.62</v>
      </c>
      <c r="K36" s="20">
        <v>1586710.24</v>
      </c>
      <c r="L36" s="20">
        <v>1502831.3999999997</v>
      </c>
      <c r="M36" s="20">
        <v>1698255.71</v>
      </c>
    </row>
    <row r="37" spans="1:13" x14ac:dyDescent="0.2">
      <c r="A37" s="14" t="s">
        <v>27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7.92</v>
      </c>
      <c r="H37" s="20">
        <v>0</v>
      </c>
      <c r="I37" s="20">
        <v>1092.6400000000001</v>
      </c>
      <c r="J37" s="20">
        <v>7061.99</v>
      </c>
      <c r="K37" s="20">
        <v>11.62</v>
      </c>
      <c r="L37" s="20">
        <v>0</v>
      </c>
      <c r="M37" s="20">
        <v>134.16</v>
      </c>
    </row>
    <row r="38" spans="1:13" ht="14.25" x14ac:dyDescent="0.2">
      <c r="A38" s="14" t="s">
        <v>28</v>
      </c>
      <c r="B38" s="20">
        <v>48886.73</v>
      </c>
      <c r="C38" s="20">
        <v>67562.55</v>
      </c>
      <c r="D38" s="20">
        <v>98244.51999999999</v>
      </c>
      <c r="E38" s="20">
        <v>42695.33</v>
      </c>
      <c r="F38" s="20">
        <v>96412.25</v>
      </c>
      <c r="G38" s="20">
        <v>60040.81</v>
      </c>
      <c r="H38" s="20">
        <v>80429.09</v>
      </c>
      <c r="I38" s="20">
        <v>55550.239999999998</v>
      </c>
      <c r="J38" s="20">
        <v>67438.030000000013</v>
      </c>
      <c r="K38" s="20">
        <v>113764.39000000001</v>
      </c>
      <c r="L38" s="20">
        <v>73641.849999999991</v>
      </c>
      <c r="M38" s="20">
        <v>69162.12</v>
      </c>
    </row>
    <row r="39" spans="1:13" x14ac:dyDescent="0.2">
      <c r="A39" s="14" t="s">
        <v>29</v>
      </c>
      <c r="B39" s="20">
        <v>1243864.9099999999</v>
      </c>
      <c r="C39" s="20">
        <v>1382415.79</v>
      </c>
      <c r="D39" s="20">
        <v>605969.21</v>
      </c>
      <c r="E39" s="20">
        <v>828754.14</v>
      </c>
      <c r="F39" s="20">
        <v>925415.78999999992</v>
      </c>
      <c r="G39" s="20">
        <v>880750.13</v>
      </c>
      <c r="H39" s="20">
        <v>1003392.99</v>
      </c>
      <c r="I39" s="20">
        <v>825623.47</v>
      </c>
      <c r="J39" s="20">
        <v>1094176.79</v>
      </c>
      <c r="K39" s="20">
        <v>833449.53</v>
      </c>
      <c r="L39" s="20">
        <v>1036168.21</v>
      </c>
      <c r="M39" s="20">
        <v>1171843.1100000001</v>
      </c>
    </row>
    <row r="40" spans="1:13" x14ac:dyDescent="0.2">
      <c r="A40" s="14" t="s">
        <v>30</v>
      </c>
      <c r="B40" s="20">
        <v>7238793.9800000004</v>
      </c>
      <c r="C40" s="20">
        <v>8670239.5999999996</v>
      </c>
      <c r="D40" s="20">
        <v>5198062.8499999996</v>
      </c>
      <c r="E40" s="20">
        <v>6948964.2199999997</v>
      </c>
      <c r="F40" s="20">
        <v>5660174.5199999996</v>
      </c>
      <c r="G40" s="20">
        <v>6388848.6400000006</v>
      </c>
      <c r="H40" s="20">
        <v>6339421.0499999998</v>
      </c>
      <c r="I40" s="20">
        <v>5128672.87</v>
      </c>
      <c r="J40" s="20">
        <v>8017553.8600000003</v>
      </c>
      <c r="K40" s="20">
        <v>6898902.46</v>
      </c>
      <c r="L40" s="20">
        <v>6817859.9100000001</v>
      </c>
      <c r="M40" s="20">
        <v>8146594.4800000004</v>
      </c>
    </row>
    <row r="41" spans="1:13" x14ac:dyDescent="0.2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4.25" x14ac:dyDescent="0.2">
      <c r="A42" s="12" t="s">
        <v>31</v>
      </c>
      <c r="B42" s="22">
        <f t="shared" ref="B42:C42" si="48">SUM(B43:B62)</f>
        <v>15745042.281000001</v>
      </c>
      <c r="C42" s="22">
        <f t="shared" si="48"/>
        <v>15441338.672999995</v>
      </c>
      <c r="D42" s="22">
        <f t="shared" ref="D42:E42" si="49">SUM(D43:D62)</f>
        <v>11268226.885000002</v>
      </c>
      <c r="E42" s="22">
        <f t="shared" si="49"/>
        <v>11044505.538999995</v>
      </c>
      <c r="F42" s="22">
        <f t="shared" ref="F42:G42" si="50">SUM(F43:F62)</f>
        <v>10209691.596000001</v>
      </c>
      <c r="G42" s="22">
        <f t="shared" si="50"/>
        <v>10086849.673</v>
      </c>
      <c r="H42" s="22">
        <f t="shared" ref="H42:I42" si="51">SUM(H43:H62)</f>
        <v>10233531.759</v>
      </c>
      <c r="I42" s="22">
        <f t="shared" si="51"/>
        <v>11232084.767999999</v>
      </c>
      <c r="J42" s="22">
        <f t="shared" ref="J42:K42" si="52">SUM(J43:J62)</f>
        <v>12594708.702</v>
      </c>
      <c r="K42" s="22">
        <f t="shared" si="52"/>
        <v>11435881.957</v>
      </c>
      <c r="L42" s="22">
        <f t="shared" ref="L42:M42" si="53">SUM(L43:L62)</f>
        <v>11573279.596999999</v>
      </c>
      <c r="M42" s="22">
        <f t="shared" si="53"/>
        <v>13574582.684</v>
      </c>
    </row>
    <row r="43" spans="1:13" x14ac:dyDescent="0.2">
      <c r="A43" s="14" t="s">
        <v>11</v>
      </c>
      <c r="B43" s="23">
        <v>12958232.879000001</v>
      </c>
      <c r="C43" s="23">
        <v>12264788.401000001</v>
      </c>
      <c r="D43" s="23">
        <v>8724297.9800000004</v>
      </c>
      <c r="E43" s="23">
        <v>8517080.8110000007</v>
      </c>
      <c r="F43" s="23">
        <v>8017996.0089999996</v>
      </c>
      <c r="G43" s="23">
        <v>7781792.5789999999</v>
      </c>
      <c r="H43" s="23">
        <v>7971723.5219999999</v>
      </c>
      <c r="I43" s="23">
        <v>9071188.3489999995</v>
      </c>
      <c r="J43" s="23">
        <v>9876285.3379999995</v>
      </c>
      <c r="K43" s="23">
        <v>9030968.3900000006</v>
      </c>
      <c r="L43" s="23">
        <v>8934737.9440000001</v>
      </c>
      <c r="M43" s="23">
        <v>10212864.767999999</v>
      </c>
    </row>
    <row r="44" spans="1:13" x14ac:dyDescent="0.2">
      <c r="A44" s="14" t="s">
        <v>12</v>
      </c>
      <c r="B44" s="23">
        <v>5134.2380000000003</v>
      </c>
      <c r="C44" s="23">
        <v>1823.12</v>
      </c>
      <c r="D44" s="23">
        <v>3287.36</v>
      </c>
      <c r="E44" s="23">
        <v>968.13300000000004</v>
      </c>
      <c r="F44" s="23">
        <v>3110.7759999999998</v>
      </c>
      <c r="G44" s="23">
        <v>944.13800000000003</v>
      </c>
      <c r="H44" s="23">
        <v>1239.3920000000001</v>
      </c>
      <c r="I44" s="23">
        <v>681.83</v>
      </c>
      <c r="J44" s="23">
        <v>1307.2809999999999</v>
      </c>
      <c r="K44" s="23">
        <v>991.245</v>
      </c>
      <c r="L44" s="23">
        <v>911.8</v>
      </c>
      <c r="M44" s="23">
        <v>1263.7439999999999</v>
      </c>
    </row>
    <row r="45" spans="1:13" x14ac:dyDescent="0.2">
      <c r="A45" s="14" t="s">
        <v>32</v>
      </c>
      <c r="B45" s="23">
        <v>105890.758</v>
      </c>
      <c r="C45" s="23">
        <v>422798.13799999998</v>
      </c>
      <c r="D45" s="23">
        <v>43293.616000000002</v>
      </c>
      <c r="E45" s="23">
        <v>45168.61</v>
      </c>
      <c r="F45" s="23">
        <v>37769.06</v>
      </c>
      <c r="G45" s="23">
        <v>37235.322999999997</v>
      </c>
      <c r="H45" s="23">
        <v>41181.51</v>
      </c>
      <c r="I45" s="23">
        <v>40988.68</v>
      </c>
      <c r="J45" s="23">
        <v>42478.46</v>
      </c>
      <c r="K45" s="23">
        <v>39560.43</v>
      </c>
      <c r="L45" s="23">
        <v>71066.760999999999</v>
      </c>
      <c r="M45" s="23">
        <v>76990</v>
      </c>
    </row>
    <row r="46" spans="1:13" x14ac:dyDescent="0.2">
      <c r="A46" s="14" t="s">
        <v>33</v>
      </c>
      <c r="B46" s="23">
        <v>127902.26</v>
      </c>
      <c r="C46" s="23">
        <v>70604.415999999997</v>
      </c>
      <c r="D46" s="23">
        <v>80326.176000000007</v>
      </c>
      <c r="E46" s="23">
        <v>81078.241999999998</v>
      </c>
      <c r="F46" s="23">
        <v>87418.437999999995</v>
      </c>
      <c r="G46" s="23">
        <v>93229.952000000005</v>
      </c>
      <c r="H46" s="23">
        <v>93393.453999999998</v>
      </c>
      <c r="I46" s="23">
        <v>55852.212</v>
      </c>
      <c r="J46" s="23">
        <v>139585.20800000001</v>
      </c>
      <c r="K46" s="23">
        <v>107323.452</v>
      </c>
      <c r="L46" s="23">
        <v>85039.275999999998</v>
      </c>
      <c r="M46" s="23">
        <v>136168.783</v>
      </c>
    </row>
    <row r="47" spans="1:13" x14ac:dyDescent="0.2">
      <c r="A47" s="14" t="s">
        <v>15</v>
      </c>
      <c r="B47" s="23">
        <v>46946.22</v>
      </c>
      <c r="C47" s="23">
        <v>42100.45</v>
      </c>
      <c r="D47" s="23">
        <v>41447.063000000002</v>
      </c>
      <c r="E47" s="23">
        <v>50224.36</v>
      </c>
      <c r="F47" s="23">
        <v>35705.783000000003</v>
      </c>
      <c r="G47" s="23">
        <v>43764.45</v>
      </c>
      <c r="H47" s="23">
        <v>38406.86</v>
      </c>
      <c r="I47" s="23">
        <v>35128.54</v>
      </c>
      <c r="J47" s="23">
        <v>51089.370999999999</v>
      </c>
      <c r="K47" s="23">
        <v>32004.615000000002</v>
      </c>
      <c r="L47" s="23">
        <v>45743.635000000002</v>
      </c>
      <c r="M47" s="23">
        <v>62591.08</v>
      </c>
    </row>
    <row r="48" spans="1:13" x14ac:dyDescent="0.2">
      <c r="A48" s="14" t="s">
        <v>34</v>
      </c>
      <c r="B48" s="23">
        <v>88209.201000000001</v>
      </c>
      <c r="C48" s="23">
        <v>95952.607999999993</v>
      </c>
      <c r="D48" s="23">
        <v>73988.5</v>
      </c>
      <c r="E48" s="23">
        <v>74867.540999999997</v>
      </c>
      <c r="F48" s="23">
        <v>83053.567999999999</v>
      </c>
      <c r="G48" s="23">
        <v>106681.62</v>
      </c>
      <c r="H48" s="23">
        <v>92046.195000000007</v>
      </c>
      <c r="I48" s="23">
        <v>95339.195000000007</v>
      </c>
      <c r="J48" s="23">
        <v>74325.091</v>
      </c>
      <c r="K48" s="23">
        <v>86432.044999999998</v>
      </c>
      <c r="L48" s="23">
        <v>123268.148</v>
      </c>
      <c r="M48" s="23">
        <v>115530.13499999999</v>
      </c>
    </row>
    <row r="49" spans="1:13" ht="14.25" x14ac:dyDescent="0.2">
      <c r="A49" s="14" t="s">
        <v>17</v>
      </c>
      <c r="B49" s="23">
        <v>61917.375</v>
      </c>
      <c r="C49" s="23">
        <v>80051.824999999997</v>
      </c>
      <c r="D49" s="23">
        <v>90112.186000000002</v>
      </c>
      <c r="E49" s="23">
        <v>81649.285000000003</v>
      </c>
      <c r="F49" s="23">
        <v>67969.964999999997</v>
      </c>
      <c r="G49" s="23">
        <v>98899.65</v>
      </c>
      <c r="H49" s="23">
        <v>70926.823000000004</v>
      </c>
      <c r="I49" s="23">
        <v>109865.458</v>
      </c>
      <c r="J49" s="23">
        <v>100543.736</v>
      </c>
      <c r="K49" s="23">
        <v>91153.187000000005</v>
      </c>
      <c r="L49" s="23">
        <v>88781.816999999995</v>
      </c>
      <c r="M49" s="23">
        <v>82355.383000000002</v>
      </c>
    </row>
    <row r="50" spans="1:13" ht="14.25" x14ac:dyDescent="0.2">
      <c r="A50" s="14" t="s">
        <v>18</v>
      </c>
      <c r="B50" s="23">
        <v>192451.59099999999</v>
      </c>
      <c r="C50" s="23">
        <v>159904.049</v>
      </c>
      <c r="D50" s="23">
        <v>181721.35500000001</v>
      </c>
      <c r="E50" s="23">
        <v>178340.40900000001</v>
      </c>
      <c r="F50" s="23">
        <v>195232.467</v>
      </c>
      <c r="G50" s="23">
        <v>126210.859</v>
      </c>
      <c r="H50" s="23">
        <v>139510.51500000001</v>
      </c>
      <c r="I50" s="23">
        <v>150944.065</v>
      </c>
      <c r="J50" s="23">
        <v>192917.79199999999</v>
      </c>
      <c r="K50" s="23">
        <v>145639.133</v>
      </c>
      <c r="L50" s="23">
        <v>187096.1</v>
      </c>
      <c r="M50" s="23">
        <v>280162.35499999998</v>
      </c>
    </row>
    <row r="51" spans="1:13" ht="14.25" x14ac:dyDescent="0.2">
      <c r="A51" s="14" t="s">
        <v>19</v>
      </c>
      <c r="B51" s="23">
        <v>1152.741</v>
      </c>
      <c r="C51" s="23">
        <v>609.91600000000005</v>
      </c>
      <c r="D51" s="23">
        <v>1976.9010000000001</v>
      </c>
      <c r="E51" s="23">
        <v>887.904</v>
      </c>
      <c r="F51" s="23">
        <v>2392.241</v>
      </c>
      <c r="G51" s="23">
        <v>1232.452</v>
      </c>
      <c r="H51" s="23">
        <v>5219.866</v>
      </c>
      <c r="I51" s="23">
        <v>1606.854</v>
      </c>
      <c r="J51" s="23">
        <v>17645.810000000001</v>
      </c>
      <c r="K51" s="23">
        <v>1545.787</v>
      </c>
      <c r="L51" s="23">
        <v>1611.4110000000001</v>
      </c>
      <c r="M51" s="23">
        <v>982.28599999999994</v>
      </c>
    </row>
    <row r="52" spans="1:13" x14ac:dyDescent="0.2">
      <c r="A52" s="14" t="s">
        <v>20</v>
      </c>
      <c r="B52" s="23">
        <v>40765.171999999999</v>
      </c>
      <c r="C52" s="23">
        <v>81080.751999999993</v>
      </c>
      <c r="D52" s="23">
        <v>30289.526000000002</v>
      </c>
      <c r="E52" s="23">
        <v>38540.224000000002</v>
      </c>
      <c r="F52" s="23">
        <v>27022.732</v>
      </c>
      <c r="G52" s="23">
        <v>36178.281000000003</v>
      </c>
      <c r="H52" s="23">
        <v>35807.063999999998</v>
      </c>
      <c r="I52" s="23">
        <v>39455.71</v>
      </c>
      <c r="J52" s="23">
        <v>41158.67</v>
      </c>
      <c r="K52" s="23">
        <v>38399.65</v>
      </c>
      <c r="L52" s="23">
        <v>45901.074000000001</v>
      </c>
      <c r="M52" s="23">
        <v>67458.297000000006</v>
      </c>
    </row>
    <row r="53" spans="1:13" x14ac:dyDescent="0.2">
      <c r="A53" s="14" t="s">
        <v>21</v>
      </c>
      <c r="B53" s="23">
        <v>85173.35</v>
      </c>
      <c r="C53" s="23">
        <v>90562.922000000006</v>
      </c>
      <c r="D53" s="23">
        <v>109965.792</v>
      </c>
      <c r="E53" s="23">
        <v>75399.964999999997</v>
      </c>
      <c r="F53" s="23">
        <v>80095</v>
      </c>
      <c r="G53" s="23">
        <v>86722.654999999999</v>
      </c>
      <c r="H53" s="23">
        <v>84922.085999999996</v>
      </c>
      <c r="I53" s="23">
        <v>64459.610999999997</v>
      </c>
      <c r="J53" s="23">
        <v>78113.274999999994</v>
      </c>
      <c r="K53" s="23">
        <v>72003.86</v>
      </c>
      <c r="L53" s="23">
        <v>81134.17</v>
      </c>
      <c r="M53" s="23">
        <v>101560.96000000001</v>
      </c>
    </row>
    <row r="54" spans="1:13" x14ac:dyDescent="0.2">
      <c r="A54" s="14" t="s">
        <v>22</v>
      </c>
      <c r="B54" s="23">
        <v>33087.175000000003</v>
      </c>
      <c r="C54" s="23">
        <v>36847.29</v>
      </c>
      <c r="D54" s="23">
        <v>20519.740000000002</v>
      </c>
      <c r="E54" s="23">
        <v>19321.5</v>
      </c>
      <c r="F54" s="23">
        <v>27938.86</v>
      </c>
      <c r="G54" s="23">
        <v>19554.884999999998</v>
      </c>
      <c r="H54" s="23">
        <v>15366.485000000001</v>
      </c>
      <c r="I54" s="23">
        <v>17742.36</v>
      </c>
      <c r="J54" s="23">
        <v>29318.294999999998</v>
      </c>
      <c r="K54" s="23">
        <v>14018.62</v>
      </c>
      <c r="L54" s="23">
        <v>14214.56</v>
      </c>
      <c r="M54" s="23">
        <v>16825.490000000002</v>
      </c>
    </row>
    <row r="55" spans="1:13" x14ac:dyDescent="0.2">
      <c r="A55" s="14" t="s">
        <v>23</v>
      </c>
      <c r="B55" s="23">
        <v>73768.800000000003</v>
      </c>
      <c r="C55" s="23">
        <v>74695.679999999993</v>
      </c>
      <c r="D55" s="23">
        <v>9077.76</v>
      </c>
      <c r="E55" s="23">
        <v>1843.2</v>
      </c>
      <c r="F55" s="23">
        <v>3916.8</v>
      </c>
      <c r="G55" s="23">
        <v>4260.24</v>
      </c>
      <c r="H55" s="23">
        <v>1489.92</v>
      </c>
      <c r="I55" s="23">
        <v>345.6</v>
      </c>
      <c r="J55" s="23">
        <v>16058.88</v>
      </c>
      <c r="K55" s="23">
        <v>25363.200000000001</v>
      </c>
      <c r="L55" s="23">
        <v>7449.6</v>
      </c>
      <c r="M55" s="23">
        <v>26737.200000000001</v>
      </c>
    </row>
    <row r="56" spans="1:13" ht="14.25" x14ac:dyDescent="0.2">
      <c r="A56" s="14" t="s">
        <v>24</v>
      </c>
      <c r="B56" s="23">
        <v>118025.238</v>
      </c>
      <c r="C56" s="23">
        <v>103467.66</v>
      </c>
      <c r="D56" s="23">
        <v>109789.18799999999</v>
      </c>
      <c r="E56" s="23">
        <v>137171.00899999999</v>
      </c>
      <c r="F56" s="23">
        <v>84071.085000000006</v>
      </c>
      <c r="G56" s="23">
        <v>103445.17200000001</v>
      </c>
      <c r="H56" s="23">
        <v>97860.773000000001</v>
      </c>
      <c r="I56" s="23">
        <v>96751.789000000004</v>
      </c>
      <c r="J56" s="23">
        <v>131691.734</v>
      </c>
      <c r="K56" s="23">
        <v>108667.107</v>
      </c>
      <c r="L56" s="23">
        <v>159591.09700000001</v>
      </c>
      <c r="M56" s="23">
        <v>251160.50899999999</v>
      </c>
    </row>
    <row r="57" spans="1:13" ht="14.25" x14ac:dyDescent="0.2">
      <c r="A57" s="14" t="s">
        <v>25</v>
      </c>
      <c r="B57" s="23">
        <v>1008381.253</v>
      </c>
      <c r="C57" s="23">
        <v>985157.69200000004</v>
      </c>
      <c r="D57" s="23">
        <v>958357.26399999997</v>
      </c>
      <c r="E57" s="23">
        <v>1046812.103</v>
      </c>
      <c r="F57" s="23">
        <v>811013.57900000003</v>
      </c>
      <c r="G57" s="23">
        <v>985362.30599999998</v>
      </c>
      <c r="H57" s="23">
        <v>949370.53799999994</v>
      </c>
      <c r="I57" s="23">
        <v>893956.87800000003</v>
      </c>
      <c r="J57" s="23">
        <v>964634.30700000003</v>
      </c>
      <c r="K57" s="23">
        <v>906708.49300000002</v>
      </c>
      <c r="L57" s="23">
        <v>1009350.177</v>
      </c>
      <c r="M57" s="23">
        <v>1317148.1329999999</v>
      </c>
    </row>
    <row r="58" spans="1:13" x14ac:dyDescent="0.2">
      <c r="A58" s="14" t="s">
        <v>26</v>
      </c>
      <c r="B58" s="23">
        <v>555938.04500000004</v>
      </c>
      <c r="C58" s="23">
        <v>633969.23400000005</v>
      </c>
      <c r="D58" s="23">
        <v>618163.32799999998</v>
      </c>
      <c r="E58" s="23">
        <v>461817.04200000002</v>
      </c>
      <c r="F58" s="23">
        <v>453341.13799999998</v>
      </c>
      <c r="G58" s="23">
        <v>353432.22399999999</v>
      </c>
      <c r="H58" s="23">
        <v>382375.815</v>
      </c>
      <c r="I58" s="23">
        <v>386681.94799999997</v>
      </c>
      <c r="J58" s="23">
        <v>569403.16899999999</v>
      </c>
      <c r="K58" s="23">
        <v>507737.55</v>
      </c>
      <c r="L58" s="23">
        <v>488996.70899999997</v>
      </c>
      <c r="M58" s="23">
        <v>555761.88399999996</v>
      </c>
    </row>
    <row r="59" spans="1:13" x14ac:dyDescent="0.2">
      <c r="A59" s="14" t="s">
        <v>27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0.75</v>
      </c>
      <c r="H59" s="23">
        <v>0</v>
      </c>
      <c r="I59" s="23">
        <v>237.12</v>
      </c>
      <c r="J59" s="23">
        <v>1260</v>
      </c>
      <c r="K59" s="23">
        <v>3.3</v>
      </c>
      <c r="L59" s="23">
        <v>0</v>
      </c>
      <c r="M59" s="23">
        <v>27.4</v>
      </c>
    </row>
    <row r="60" spans="1:13" ht="14.25" x14ac:dyDescent="0.2">
      <c r="A60" s="14" t="s">
        <v>28</v>
      </c>
      <c r="B60" s="23">
        <v>3428.35</v>
      </c>
      <c r="C60" s="23">
        <v>5015.5</v>
      </c>
      <c r="D60" s="23">
        <v>8474.15</v>
      </c>
      <c r="E60" s="23">
        <v>3202.04</v>
      </c>
      <c r="F60" s="23">
        <v>7671</v>
      </c>
      <c r="G60" s="23">
        <v>4853.75</v>
      </c>
      <c r="H60" s="23">
        <v>6457.15</v>
      </c>
      <c r="I60" s="23">
        <v>5060.7439999999997</v>
      </c>
      <c r="J60" s="23">
        <v>5779.8</v>
      </c>
      <c r="K60" s="23">
        <v>9775.7999999999993</v>
      </c>
      <c r="L60" s="23">
        <v>6115.6</v>
      </c>
      <c r="M60" s="23">
        <v>5050.08</v>
      </c>
    </row>
    <row r="61" spans="1:13" x14ac:dyDescent="0.2">
      <c r="A61" s="14" t="s">
        <v>29</v>
      </c>
      <c r="B61" s="23">
        <v>36466.614999999998</v>
      </c>
      <c r="C61" s="23">
        <v>40014.17</v>
      </c>
      <c r="D61" s="23">
        <v>18334.12</v>
      </c>
      <c r="E61" s="23">
        <v>25459.85</v>
      </c>
      <c r="F61" s="23">
        <v>26875.834999999999</v>
      </c>
      <c r="G61" s="23">
        <v>25871.65</v>
      </c>
      <c r="H61" s="23">
        <v>28851.115000000002</v>
      </c>
      <c r="I61" s="23">
        <v>23825.535</v>
      </c>
      <c r="J61" s="23">
        <v>32831.67</v>
      </c>
      <c r="K61" s="23">
        <v>23811.53</v>
      </c>
      <c r="L61" s="23">
        <v>30127.374</v>
      </c>
      <c r="M61" s="23">
        <v>33752.050000000003</v>
      </c>
    </row>
    <row r="62" spans="1:13" x14ac:dyDescent="0.2">
      <c r="A62" s="14" t="s">
        <v>30</v>
      </c>
      <c r="B62" s="23">
        <v>202171.02</v>
      </c>
      <c r="C62" s="23">
        <v>251894.85</v>
      </c>
      <c r="D62" s="23">
        <v>144804.88</v>
      </c>
      <c r="E62" s="23">
        <v>204673.31099999999</v>
      </c>
      <c r="F62" s="23">
        <v>157097.26</v>
      </c>
      <c r="G62" s="23">
        <v>177176.73699999999</v>
      </c>
      <c r="H62" s="23">
        <v>177382.67600000001</v>
      </c>
      <c r="I62" s="23">
        <v>141972.29</v>
      </c>
      <c r="J62" s="23">
        <v>228280.815</v>
      </c>
      <c r="K62" s="23">
        <v>193774.56299999999</v>
      </c>
      <c r="L62" s="23">
        <v>192142.34400000001</v>
      </c>
      <c r="M62" s="23">
        <v>230192.147</v>
      </c>
    </row>
    <row r="63" spans="1:13" x14ac:dyDescent="0.2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4.25" x14ac:dyDescent="0.2">
      <c r="A65" s="12" t="s">
        <v>35</v>
      </c>
      <c r="B65" s="19">
        <f t="shared" ref="B65:C65" si="54">SUM(B66:B74)</f>
        <v>124696533.96000002</v>
      </c>
      <c r="C65" s="19">
        <f t="shared" si="54"/>
        <v>325398808.62000006</v>
      </c>
      <c r="D65" s="19">
        <f t="shared" ref="D65:E65" si="55">SUM(D66:D74)</f>
        <v>17297480.319999997</v>
      </c>
      <c r="E65" s="19">
        <f t="shared" si="55"/>
        <v>30855099.830000006</v>
      </c>
      <c r="F65" s="19">
        <f t="shared" ref="F65:G65" si="56">SUM(F66:F74)</f>
        <v>61464407.740000002</v>
      </c>
      <c r="G65" s="19">
        <f t="shared" si="56"/>
        <v>109303124.13</v>
      </c>
      <c r="H65" s="19">
        <f t="shared" ref="H65:I65" si="57">SUM(H66:H74)</f>
        <v>111999978.96000002</v>
      </c>
      <c r="I65" s="19">
        <f t="shared" si="57"/>
        <v>102430476.17000003</v>
      </c>
      <c r="J65" s="19">
        <f t="shared" ref="J65:K65" si="58">SUM(J66:J74)</f>
        <v>105269692.62</v>
      </c>
      <c r="K65" s="19">
        <f t="shared" si="58"/>
        <v>113146377.81</v>
      </c>
      <c r="L65" s="19">
        <f t="shared" ref="L65:M65" si="59">SUM(L66:L74)</f>
        <v>113223229.30999999</v>
      </c>
      <c r="M65" s="19">
        <f t="shared" si="59"/>
        <v>155235434.39999998</v>
      </c>
    </row>
    <row r="66" spans="1:13" x14ac:dyDescent="0.2">
      <c r="A66" s="14" t="s">
        <v>36</v>
      </c>
      <c r="B66" s="20">
        <v>733090.96</v>
      </c>
      <c r="C66" s="20">
        <v>29610</v>
      </c>
      <c r="D66" s="20">
        <v>954071.8</v>
      </c>
      <c r="E66" s="20">
        <v>299074.15999999997</v>
      </c>
      <c r="F66" s="20">
        <v>961540.20000000007</v>
      </c>
      <c r="G66" s="20">
        <v>2649361.33</v>
      </c>
      <c r="H66" s="20">
        <v>329329</v>
      </c>
      <c r="I66" s="20">
        <v>742524.9</v>
      </c>
      <c r="J66" s="20">
        <v>561891.04</v>
      </c>
      <c r="K66" s="20">
        <v>511377.86</v>
      </c>
      <c r="L66" s="20">
        <v>546459.65</v>
      </c>
      <c r="M66" s="20">
        <v>602832.1</v>
      </c>
    </row>
    <row r="67" spans="1:13" x14ac:dyDescent="0.2">
      <c r="A67" s="14" t="s">
        <v>37</v>
      </c>
      <c r="B67" s="20">
        <v>212731.4</v>
      </c>
      <c r="C67" s="20">
        <v>206612</v>
      </c>
      <c r="D67" s="20">
        <v>317156</v>
      </c>
      <c r="E67" s="20">
        <v>270372.2</v>
      </c>
      <c r="F67" s="20">
        <v>111860</v>
      </c>
      <c r="G67" s="20">
        <v>271385.52</v>
      </c>
      <c r="H67" s="20">
        <v>128885.09</v>
      </c>
      <c r="I67" s="20">
        <v>286888</v>
      </c>
      <c r="J67" s="20">
        <v>154274.68</v>
      </c>
      <c r="K67" s="20">
        <v>436938.32</v>
      </c>
      <c r="L67" s="20">
        <v>235840.36</v>
      </c>
      <c r="M67" s="20">
        <v>172843.44</v>
      </c>
    </row>
    <row r="68" spans="1:13" ht="14.25" x14ac:dyDescent="0.2">
      <c r="A68" s="14" t="s">
        <v>38</v>
      </c>
      <c r="B68" s="20">
        <v>122727334.00000001</v>
      </c>
      <c r="C68" s="20">
        <v>324255223.29000002</v>
      </c>
      <c r="D68" s="20">
        <v>15115260.299999999</v>
      </c>
      <c r="E68" s="20">
        <v>29364174.270000003</v>
      </c>
      <c r="F68" s="20">
        <v>59526900.859999999</v>
      </c>
      <c r="G68" s="20">
        <v>105178792</v>
      </c>
      <c r="H68" s="20">
        <v>110505766.48</v>
      </c>
      <c r="I68" s="20">
        <v>100618648.51000002</v>
      </c>
      <c r="J68" s="20">
        <v>103707971.3</v>
      </c>
      <c r="K68" s="20">
        <v>111378695.78</v>
      </c>
      <c r="L68" s="20">
        <v>111388624.02</v>
      </c>
      <c r="M68" s="20">
        <v>153496567.59</v>
      </c>
    </row>
    <row r="69" spans="1:13" ht="14.25" x14ac:dyDescent="0.2">
      <c r="A69" s="14" t="s">
        <v>39</v>
      </c>
      <c r="B69" s="20">
        <v>218260.61000000002</v>
      </c>
      <c r="C69" s="20">
        <v>287955.74</v>
      </c>
      <c r="D69" s="20">
        <v>222551.51</v>
      </c>
      <c r="E69" s="20">
        <v>228170.17</v>
      </c>
      <c r="F69" s="20">
        <v>134022.97</v>
      </c>
      <c r="G69" s="20">
        <v>310980.11</v>
      </c>
      <c r="H69" s="20">
        <v>143961.64000000001</v>
      </c>
      <c r="I69" s="20">
        <v>176587.31</v>
      </c>
      <c r="J69" s="20">
        <v>128404.65</v>
      </c>
      <c r="K69" s="20">
        <v>135378.91999999998</v>
      </c>
      <c r="L69" s="20">
        <v>299685.46000000002</v>
      </c>
      <c r="M69" s="20">
        <v>252389.41</v>
      </c>
    </row>
    <row r="70" spans="1:13" ht="14.25" x14ac:dyDescent="0.2">
      <c r="A70" s="14" t="s">
        <v>40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3" ht="14.25" x14ac:dyDescent="0.2">
      <c r="A71" s="14" t="s">
        <v>41</v>
      </c>
      <c r="B71" s="20">
        <v>802216.61</v>
      </c>
      <c r="C71" s="20">
        <v>587424.67000000004</v>
      </c>
      <c r="D71" s="20">
        <v>614387.49</v>
      </c>
      <c r="E71" s="20">
        <v>683589.51</v>
      </c>
      <c r="F71" s="20">
        <v>714563.71</v>
      </c>
      <c r="G71" s="20">
        <v>858334.83</v>
      </c>
      <c r="H71" s="20">
        <v>876173.51</v>
      </c>
      <c r="I71" s="20">
        <v>597067.18999999994</v>
      </c>
      <c r="J71" s="20">
        <v>694170.18</v>
      </c>
      <c r="K71" s="20">
        <v>683812.33</v>
      </c>
      <c r="L71" s="20">
        <v>718300.71</v>
      </c>
      <c r="M71" s="20">
        <v>698274.66</v>
      </c>
    </row>
    <row r="72" spans="1:13" ht="14.25" x14ac:dyDescent="0.2">
      <c r="A72" s="14" t="s">
        <v>42</v>
      </c>
      <c r="B72" s="20">
        <v>417.18</v>
      </c>
      <c r="C72" s="20">
        <v>448.35</v>
      </c>
      <c r="D72" s="20">
        <v>69922.84</v>
      </c>
      <c r="E72" s="20">
        <v>7.69</v>
      </c>
      <c r="F72" s="20">
        <v>0</v>
      </c>
      <c r="G72" s="20">
        <v>0</v>
      </c>
      <c r="H72" s="20">
        <v>17.93</v>
      </c>
      <c r="I72" s="20">
        <v>0</v>
      </c>
      <c r="J72" s="20">
        <v>0</v>
      </c>
      <c r="K72" s="20">
        <v>0</v>
      </c>
      <c r="L72" s="20">
        <v>8540</v>
      </c>
      <c r="M72" s="20">
        <v>87.92</v>
      </c>
    </row>
    <row r="73" spans="1:13" x14ac:dyDescent="0.2">
      <c r="A73" s="14" t="s">
        <v>43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 x14ac:dyDescent="0.2">
      <c r="A74" s="14" t="s">
        <v>44</v>
      </c>
      <c r="B74" s="20">
        <v>2483.1999999999998</v>
      </c>
      <c r="C74" s="20">
        <v>31534.57</v>
      </c>
      <c r="D74" s="20">
        <v>4130.38</v>
      </c>
      <c r="E74" s="20">
        <v>9711.83</v>
      </c>
      <c r="F74" s="20">
        <v>15520</v>
      </c>
      <c r="G74" s="20">
        <v>34270.339999999997</v>
      </c>
      <c r="H74" s="20">
        <v>15845.31</v>
      </c>
      <c r="I74" s="20">
        <v>8760.26</v>
      </c>
      <c r="J74" s="20">
        <v>22980.77</v>
      </c>
      <c r="K74" s="20">
        <v>174.6</v>
      </c>
      <c r="L74" s="20">
        <v>25779.11</v>
      </c>
      <c r="M74" s="20">
        <v>12439.28</v>
      </c>
    </row>
    <row r="75" spans="1:13" x14ac:dyDescent="0.2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4.25" x14ac:dyDescent="0.2">
      <c r="A76" s="12" t="s">
        <v>45</v>
      </c>
      <c r="B76" s="22">
        <f t="shared" ref="B76:C76" si="60">SUM(B77:B85)</f>
        <v>292689.73700000002</v>
      </c>
      <c r="C76" s="22">
        <f t="shared" si="60"/>
        <v>762229.51</v>
      </c>
      <c r="D76" s="22">
        <f t="shared" ref="D76:E76" si="61">SUM(D77:D85)</f>
        <v>41413.533999999992</v>
      </c>
      <c r="E76" s="22">
        <f t="shared" si="61"/>
        <v>72628.28899999999</v>
      </c>
      <c r="F76" s="22">
        <f t="shared" ref="F76:G76" si="62">SUM(F77:F85)</f>
        <v>144630.99900000001</v>
      </c>
      <c r="G76" s="22">
        <f t="shared" si="62"/>
        <v>258022.71699999998</v>
      </c>
      <c r="H76" s="22">
        <f t="shared" ref="H76:I76" si="63">SUM(H77:H85)</f>
        <v>262613.02600000001</v>
      </c>
      <c r="I76" s="22">
        <f t="shared" si="63"/>
        <v>240604.19300000006</v>
      </c>
      <c r="J76" s="22">
        <f t="shared" ref="J76:K76" si="64">SUM(J77:J85)</f>
        <v>247038.23999999996</v>
      </c>
      <c r="K76" s="22">
        <f t="shared" si="64"/>
        <v>265641.23800000001</v>
      </c>
      <c r="L76" s="22">
        <f t="shared" ref="L76:M76" si="65">SUM(L77:L85)</f>
        <v>265710.61699999997</v>
      </c>
      <c r="M76" s="22">
        <f t="shared" si="65"/>
        <v>363911.48099999997</v>
      </c>
    </row>
    <row r="77" spans="1:13" x14ac:dyDescent="0.2">
      <c r="A77" s="14" t="s">
        <v>36</v>
      </c>
      <c r="B77" s="23">
        <v>2228.2399999999998</v>
      </c>
      <c r="C77" s="23">
        <v>90</v>
      </c>
      <c r="D77" s="23">
        <v>2899.9140000000002</v>
      </c>
      <c r="E77" s="23">
        <v>909.04</v>
      </c>
      <c r="F77" s="23">
        <v>2856.415</v>
      </c>
      <c r="G77" s="23">
        <v>8051.24</v>
      </c>
      <c r="H77" s="23">
        <v>1001</v>
      </c>
      <c r="I77" s="23">
        <v>2256.915</v>
      </c>
      <c r="J77" s="23">
        <v>1707.876</v>
      </c>
      <c r="K77" s="23">
        <v>1554.34</v>
      </c>
      <c r="L77" s="23">
        <v>1660.4749999999999</v>
      </c>
      <c r="M77" s="23">
        <v>1832.316</v>
      </c>
    </row>
    <row r="78" spans="1:13" x14ac:dyDescent="0.2">
      <c r="A78" s="14" t="s">
        <v>37</v>
      </c>
      <c r="B78" s="23">
        <v>646.6</v>
      </c>
      <c r="C78" s="23">
        <v>628</v>
      </c>
      <c r="D78" s="23">
        <v>964</v>
      </c>
      <c r="E78" s="23">
        <v>821.8</v>
      </c>
      <c r="F78" s="23">
        <v>340</v>
      </c>
      <c r="G78" s="23">
        <v>824.88</v>
      </c>
      <c r="H78" s="23">
        <v>387.74799999999999</v>
      </c>
      <c r="I78" s="23">
        <v>872</v>
      </c>
      <c r="J78" s="23">
        <v>468.92</v>
      </c>
      <c r="K78" s="23">
        <v>1328.08</v>
      </c>
      <c r="L78" s="23">
        <v>716.84</v>
      </c>
      <c r="M78" s="23">
        <v>525.36</v>
      </c>
    </row>
    <row r="79" spans="1:13" ht="14.25" x14ac:dyDescent="0.2">
      <c r="A79" s="14" t="s">
        <v>38</v>
      </c>
      <c r="B79" s="23">
        <v>287417.64399999997</v>
      </c>
      <c r="C79" s="23">
        <v>759379.11399999994</v>
      </c>
      <c r="D79" s="23">
        <v>35398.735999999997</v>
      </c>
      <c r="E79" s="23">
        <v>68737.13</v>
      </c>
      <c r="F79" s="23">
        <v>139407.26199999999</v>
      </c>
      <c r="G79" s="23">
        <v>246319.87599999999</v>
      </c>
      <c r="H79" s="23">
        <v>258795.70600000001</v>
      </c>
      <c r="I79" s="23">
        <v>235640.86300000001</v>
      </c>
      <c r="J79" s="23">
        <v>242875.81099999999</v>
      </c>
      <c r="K79" s="23">
        <v>260840.03700000001</v>
      </c>
      <c r="L79" s="23">
        <v>260863.288</v>
      </c>
      <c r="M79" s="23">
        <v>359294.39899999998</v>
      </c>
    </row>
    <row r="80" spans="1:13" ht="14.25" x14ac:dyDescent="0.2">
      <c r="A80" s="14" t="s">
        <v>39</v>
      </c>
      <c r="B80" s="23">
        <v>511.149</v>
      </c>
      <c r="C80" s="23">
        <v>674.36900000000003</v>
      </c>
      <c r="D80" s="23">
        <v>521.19799999999998</v>
      </c>
      <c r="E80" s="23">
        <v>534.35799999999995</v>
      </c>
      <c r="F80" s="23">
        <v>313.87099999999998</v>
      </c>
      <c r="G80" s="23">
        <v>728.24300000000005</v>
      </c>
      <c r="H80" s="23">
        <v>335.76299999999998</v>
      </c>
      <c r="I80" s="23">
        <v>413.553</v>
      </c>
      <c r="J80" s="23">
        <v>300.71300000000002</v>
      </c>
      <c r="K80" s="23">
        <v>317.04700000000003</v>
      </c>
      <c r="L80" s="23">
        <v>701.37</v>
      </c>
      <c r="M80" s="23">
        <v>591.81500000000005</v>
      </c>
    </row>
    <row r="81" spans="1:13" ht="14.25" x14ac:dyDescent="0.2">
      <c r="A81" s="14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14.25" x14ac:dyDescent="0.2">
      <c r="A82" s="14" t="s">
        <v>41</v>
      </c>
      <c r="B82" s="23">
        <v>1878.7270000000001</v>
      </c>
      <c r="C82" s="23">
        <v>1375.702</v>
      </c>
      <c r="D82" s="23">
        <v>1438.847</v>
      </c>
      <c r="E82" s="23">
        <v>1600.912</v>
      </c>
      <c r="F82" s="23">
        <v>1673.451</v>
      </c>
      <c r="G82" s="23">
        <v>2010.152</v>
      </c>
      <c r="H82" s="23">
        <v>2051.9290000000001</v>
      </c>
      <c r="I82" s="23">
        <v>1398.2840000000001</v>
      </c>
      <c r="J82" s="23">
        <v>1625.691</v>
      </c>
      <c r="K82" s="23">
        <v>1601.2840000000001</v>
      </c>
      <c r="L82" s="23">
        <v>1682.203</v>
      </c>
      <c r="M82" s="23">
        <v>1635.3040000000001</v>
      </c>
    </row>
    <row r="83" spans="1:13" ht="14.25" x14ac:dyDescent="0.2">
      <c r="A83" s="14" t="s">
        <v>42</v>
      </c>
      <c r="B83" s="23">
        <v>0.97699999999999998</v>
      </c>
      <c r="C83" s="23">
        <v>1.05</v>
      </c>
      <c r="D83" s="23">
        <v>180.19399999999999</v>
      </c>
      <c r="E83" s="23">
        <v>1.7999999999999999E-2</v>
      </c>
      <c r="F83" s="23">
        <v>0</v>
      </c>
      <c r="G83" s="23">
        <v>0</v>
      </c>
      <c r="H83" s="23">
        <v>4.2000000000000003E-2</v>
      </c>
      <c r="I83" s="23">
        <v>0</v>
      </c>
      <c r="J83" s="23">
        <v>0</v>
      </c>
      <c r="K83" s="23">
        <v>0</v>
      </c>
      <c r="L83" s="23">
        <v>20</v>
      </c>
      <c r="M83" s="23">
        <v>0.22700000000000001</v>
      </c>
    </row>
    <row r="84" spans="1:13" x14ac:dyDescent="0.2">
      <c r="A84" s="14" t="s">
        <v>43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</row>
    <row r="85" spans="1:13" x14ac:dyDescent="0.2">
      <c r="A85" s="14" t="s">
        <v>44</v>
      </c>
      <c r="B85" s="23">
        <v>6.4</v>
      </c>
      <c r="C85" s="23">
        <v>81.275000000000006</v>
      </c>
      <c r="D85" s="23">
        <v>10.645</v>
      </c>
      <c r="E85" s="23">
        <v>25.030999999999999</v>
      </c>
      <c r="F85" s="23">
        <v>40</v>
      </c>
      <c r="G85" s="23">
        <v>88.325999999999993</v>
      </c>
      <c r="H85" s="23">
        <v>40.838000000000001</v>
      </c>
      <c r="I85" s="23">
        <v>22.577999999999999</v>
      </c>
      <c r="J85" s="23">
        <v>59.228999999999999</v>
      </c>
      <c r="K85" s="23">
        <v>0.45</v>
      </c>
      <c r="L85" s="23">
        <v>66.441000000000003</v>
      </c>
      <c r="M85" s="23">
        <v>32.06</v>
      </c>
    </row>
    <row r="86" spans="1:13" x14ac:dyDescent="0.2">
      <c r="A86" s="1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x14ac:dyDescent="0.2">
      <c r="A87" s="14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4.25" x14ac:dyDescent="0.2">
      <c r="A88" s="12" t="s">
        <v>78</v>
      </c>
      <c r="B88" s="19">
        <f t="shared" ref="B88:C88" si="66">SUM(B89:B91)</f>
        <v>85913017.840000018</v>
      </c>
      <c r="C88" s="19">
        <f t="shared" si="66"/>
        <v>83573037.420000002</v>
      </c>
      <c r="D88" s="19">
        <f t="shared" ref="D88:E88" si="67">SUM(D89:D91)</f>
        <v>82127344.780000001</v>
      </c>
      <c r="E88" s="19">
        <f t="shared" si="67"/>
        <v>99005588.640000001</v>
      </c>
      <c r="F88" s="19">
        <f t="shared" ref="F88:G88" si="68">SUM(F89:F91)</f>
        <v>95328916.109999999</v>
      </c>
      <c r="G88" s="19">
        <f t="shared" si="68"/>
        <v>86374864.50999999</v>
      </c>
      <c r="H88" s="19">
        <f t="shared" ref="H88:I88" si="69">SUM(H89:H91)</f>
        <v>82387761.090000004</v>
      </c>
      <c r="I88" s="19">
        <f t="shared" si="69"/>
        <v>90637135.980000004</v>
      </c>
      <c r="J88" s="19">
        <f t="shared" ref="J88:K88" si="70">SUM(J89:J91)</f>
        <v>89621873.200000003</v>
      </c>
      <c r="K88" s="19">
        <f t="shared" si="70"/>
        <v>88308043.86999999</v>
      </c>
      <c r="L88" s="19">
        <f t="shared" ref="L88:M88" si="71">SUM(L89:L91)</f>
        <v>92624388.110000014</v>
      </c>
      <c r="M88" s="19">
        <f t="shared" si="71"/>
        <v>90314203.11999999</v>
      </c>
    </row>
    <row r="89" spans="1:13" ht="14.25" x14ac:dyDescent="0.2">
      <c r="A89" s="14" t="s">
        <v>46</v>
      </c>
      <c r="B89" s="20">
        <v>55768119.490000002</v>
      </c>
      <c r="C89" s="20">
        <v>54772642.099999994</v>
      </c>
      <c r="D89" s="20">
        <v>55926577.560000002</v>
      </c>
      <c r="E89" s="20">
        <v>68155254.409999996</v>
      </c>
      <c r="F89" s="20">
        <v>66079441.009999998</v>
      </c>
      <c r="G89" s="20">
        <v>58010460.18</v>
      </c>
      <c r="H89" s="20">
        <v>54089245.039999999</v>
      </c>
      <c r="I89" s="20">
        <v>61427507.269999996</v>
      </c>
      <c r="J89" s="20">
        <v>61207754.939999998</v>
      </c>
      <c r="K89" s="20">
        <v>60936061.479999989</v>
      </c>
      <c r="L89" s="20">
        <v>58550793.420000009</v>
      </c>
      <c r="M89" s="20">
        <v>58846656.339999996</v>
      </c>
    </row>
    <row r="90" spans="1:13" x14ac:dyDescent="0.2">
      <c r="A90" s="14" t="s">
        <v>76</v>
      </c>
      <c r="B90" s="41">
        <v>30144028.090000004</v>
      </c>
      <c r="C90" s="41">
        <v>28799535.529999997</v>
      </c>
      <c r="D90" s="41">
        <v>26199960.619999997</v>
      </c>
      <c r="E90" s="41">
        <v>30849483.060000002</v>
      </c>
      <c r="F90" s="41">
        <v>29248669.789999999</v>
      </c>
      <c r="G90" s="41">
        <v>28363712.329999998</v>
      </c>
      <c r="H90" s="41">
        <v>28297827.800000001</v>
      </c>
      <c r="I90" s="41">
        <v>29208778.410000004</v>
      </c>
      <c r="J90" s="41">
        <v>28413383.150000002</v>
      </c>
      <c r="K90" s="41">
        <v>27371366.010000002</v>
      </c>
      <c r="L90" s="41">
        <v>34073029.939999998</v>
      </c>
      <c r="M90" s="41">
        <v>31466916.670000002</v>
      </c>
    </row>
    <row r="91" spans="1:13" x14ac:dyDescent="0.2">
      <c r="A91" s="14" t="s">
        <v>47</v>
      </c>
      <c r="B91" s="20">
        <v>870.26</v>
      </c>
      <c r="C91" s="20">
        <v>859.79</v>
      </c>
      <c r="D91" s="20">
        <v>806.6</v>
      </c>
      <c r="E91" s="20">
        <v>851.17</v>
      </c>
      <c r="F91" s="20">
        <v>805.31</v>
      </c>
      <c r="G91" s="20">
        <v>692</v>
      </c>
      <c r="H91" s="20">
        <v>688.25</v>
      </c>
      <c r="I91" s="20">
        <v>850.3</v>
      </c>
      <c r="J91" s="20">
        <v>735.11</v>
      </c>
      <c r="K91" s="20">
        <v>616.38</v>
      </c>
      <c r="L91" s="20">
        <v>564.75</v>
      </c>
      <c r="M91" s="20">
        <v>630.11</v>
      </c>
    </row>
    <row r="92" spans="1:13" x14ac:dyDescent="0.2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4.25" x14ac:dyDescent="0.2">
      <c r="A93" s="12" t="s">
        <v>48</v>
      </c>
      <c r="B93" s="19">
        <f t="shared" ref="B93:C93" si="72">SUM(B94:B96)</f>
        <v>24753302.207000002</v>
      </c>
      <c r="C93" s="19">
        <f t="shared" si="72"/>
        <v>23906102.172000002</v>
      </c>
      <c r="D93" s="19">
        <f t="shared" ref="D93:E93" si="73">SUM(D94:D96)</f>
        <v>22099171.844000001</v>
      </c>
      <c r="E93" s="19">
        <f t="shared" si="73"/>
        <v>25381494.730999999</v>
      </c>
      <c r="F93" s="19">
        <f t="shared" ref="F93:G93" si="74">SUM(F94:F96)</f>
        <v>24292528.688000001</v>
      </c>
      <c r="G93" s="19">
        <f t="shared" si="74"/>
        <v>22673739.858000003</v>
      </c>
      <c r="H93" s="19">
        <f t="shared" ref="H93:I93" si="75">SUM(H94:H96)</f>
        <v>22071054.262000002</v>
      </c>
      <c r="I93" s="19">
        <f t="shared" si="75"/>
        <v>23605112.537999999</v>
      </c>
      <c r="J93" s="19">
        <f t="shared" ref="J93:K93" si="76">SUM(J94:J96)</f>
        <v>23181442.381999999</v>
      </c>
      <c r="K93" s="19">
        <f t="shared" si="76"/>
        <v>22617765.388999999</v>
      </c>
      <c r="L93" s="19">
        <f t="shared" ref="L93:M93" si="77">SUM(L94:L96)</f>
        <v>25627930.305</v>
      </c>
      <c r="M93" s="19">
        <f t="shared" si="77"/>
        <v>24375181.911000002</v>
      </c>
    </row>
    <row r="94" spans="1:13" ht="14.25" x14ac:dyDescent="0.2">
      <c r="A94" s="14" t="s">
        <v>49</v>
      </c>
      <c r="B94" s="20">
        <v>9676936.8800000008</v>
      </c>
      <c r="C94" s="20">
        <v>9502035.4920000006</v>
      </c>
      <c r="D94" s="20">
        <v>8995158.5360000003</v>
      </c>
      <c r="E94" s="20">
        <v>9952497.2980000004</v>
      </c>
      <c r="F94" s="20">
        <v>9664167.2180000003</v>
      </c>
      <c r="G94" s="20">
        <v>8488423.6850000005</v>
      </c>
      <c r="H94" s="20">
        <v>7918699.102</v>
      </c>
      <c r="I94" s="20">
        <v>8996471.875</v>
      </c>
      <c r="J94" s="20">
        <v>8971075.2899999991</v>
      </c>
      <c r="K94" s="20">
        <v>8929000.4810000006</v>
      </c>
      <c r="L94" s="20">
        <v>8588591.5769999996</v>
      </c>
      <c r="M94" s="20">
        <v>8638573.0449999999</v>
      </c>
    </row>
    <row r="95" spans="1:13" x14ac:dyDescent="0.2">
      <c r="A95" s="14" t="s">
        <v>77</v>
      </c>
      <c r="B95" s="41">
        <v>15072014.067</v>
      </c>
      <c r="C95" s="41">
        <v>14399767.76</v>
      </c>
      <c r="D95" s="41">
        <v>13099980.318</v>
      </c>
      <c r="E95" s="41">
        <v>15424741.543</v>
      </c>
      <c r="F95" s="41">
        <v>14624334.890000001</v>
      </c>
      <c r="G95" s="41">
        <v>14181856.163000001</v>
      </c>
      <c r="H95" s="41">
        <v>14148913.91</v>
      </c>
      <c r="I95" s="41">
        <v>14604389.193</v>
      </c>
      <c r="J95" s="41">
        <v>14206691.562000001</v>
      </c>
      <c r="K95" s="41">
        <v>13685683.007999999</v>
      </c>
      <c r="L95" s="41">
        <v>17036514.967999998</v>
      </c>
      <c r="M95" s="41">
        <v>15733458.346000001</v>
      </c>
    </row>
    <row r="96" spans="1:13" ht="14.25" x14ac:dyDescent="0.2">
      <c r="A96" s="14" t="s">
        <v>50</v>
      </c>
      <c r="B96" s="20">
        <v>4351.26</v>
      </c>
      <c r="C96" s="20">
        <v>4298.92</v>
      </c>
      <c r="D96" s="20">
        <v>4032.99</v>
      </c>
      <c r="E96" s="20">
        <v>4255.8900000000003</v>
      </c>
      <c r="F96" s="20">
        <v>4026.58</v>
      </c>
      <c r="G96" s="20">
        <v>3460.01</v>
      </c>
      <c r="H96" s="20">
        <v>3441.25</v>
      </c>
      <c r="I96" s="20">
        <v>4251.47</v>
      </c>
      <c r="J96" s="20">
        <v>3675.53</v>
      </c>
      <c r="K96" s="20">
        <v>3081.9</v>
      </c>
      <c r="L96" s="20">
        <v>2823.76</v>
      </c>
      <c r="M96" s="20">
        <v>3150.52</v>
      </c>
    </row>
    <row r="97" spans="1:13" x14ac:dyDescent="0.2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x14ac:dyDescent="0.2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4.25" x14ac:dyDescent="0.2">
      <c r="A99" s="12" t="s">
        <v>51</v>
      </c>
      <c r="B99" s="19">
        <f>SUM(B100:B102)</f>
        <v>28113343.18</v>
      </c>
      <c r="C99" s="19">
        <f>SUM(C100:C102)</f>
        <v>23200936.619999997</v>
      </c>
      <c r="D99" s="19">
        <f>SUM(D100:D102)</f>
        <v>30105717.859999999</v>
      </c>
      <c r="E99" s="19">
        <f>SUM(E100:E102)</f>
        <v>29993638.129999999</v>
      </c>
      <c r="F99" s="19">
        <f t="shared" ref="F99:L99" si="78">SUM(F100:F102)</f>
        <v>31230571.149999999</v>
      </c>
      <c r="G99" s="19">
        <f t="shared" si="78"/>
        <v>39468962.439999998</v>
      </c>
      <c r="H99" s="19">
        <f t="shared" si="78"/>
        <v>28500623.800000001</v>
      </c>
      <c r="I99" s="19">
        <f t="shared" si="78"/>
        <v>26738331.91</v>
      </c>
      <c r="J99" s="19">
        <f t="shared" si="78"/>
        <v>28500435.649999999</v>
      </c>
      <c r="K99" s="19">
        <f t="shared" si="78"/>
        <v>21146774.489999998</v>
      </c>
      <c r="L99" s="19">
        <f t="shared" si="78"/>
        <v>29680786.919999998</v>
      </c>
      <c r="M99" s="19">
        <f>SUM(M100:M102)</f>
        <v>24848503.739999998</v>
      </c>
    </row>
    <row r="100" spans="1:13" ht="14.25" x14ac:dyDescent="0.2">
      <c r="A100" s="14" t="s">
        <v>52</v>
      </c>
      <c r="B100" s="20">
        <v>27748949.190000001</v>
      </c>
      <c r="C100" s="20">
        <v>22772987.289999999</v>
      </c>
      <c r="D100" s="20">
        <v>29556140.57</v>
      </c>
      <c r="E100" s="20">
        <v>29440719.579999998</v>
      </c>
      <c r="F100" s="20">
        <v>30812781.119999997</v>
      </c>
      <c r="G100" s="20">
        <v>39014120.789999999</v>
      </c>
      <c r="H100" s="20">
        <v>28000305.09</v>
      </c>
      <c r="I100" s="20">
        <v>26025883.43</v>
      </c>
      <c r="J100" s="20">
        <v>27922833.82</v>
      </c>
      <c r="K100" s="20">
        <v>20817729.369999997</v>
      </c>
      <c r="L100" s="20">
        <v>28911928.59</v>
      </c>
      <c r="M100" s="20">
        <v>24094380</v>
      </c>
    </row>
    <row r="101" spans="1:13" ht="14.25" x14ac:dyDescent="0.2">
      <c r="A101" s="14" t="s">
        <v>53</v>
      </c>
      <c r="B101" s="25">
        <v>364393.99</v>
      </c>
      <c r="C101" s="25">
        <v>427949.33</v>
      </c>
      <c r="D101" s="25">
        <v>549577.29</v>
      </c>
      <c r="E101" s="25">
        <v>552918.55000000005</v>
      </c>
      <c r="F101" s="25">
        <v>417790.03</v>
      </c>
      <c r="G101" s="25">
        <v>454841.65</v>
      </c>
      <c r="H101" s="25">
        <v>500318.71</v>
      </c>
      <c r="I101" s="25">
        <v>712448.48</v>
      </c>
      <c r="J101" s="25">
        <v>577601.82999999996</v>
      </c>
      <c r="K101" s="25">
        <v>329045.12</v>
      </c>
      <c r="L101" s="25">
        <v>768858.33</v>
      </c>
      <c r="M101" s="25">
        <v>754123.74</v>
      </c>
    </row>
    <row r="102" spans="1:13" ht="14.25" x14ac:dyDescent="0.2">
      <c r="A102" s="14" t="s">
        <v>90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</row>
    <row r="103" spans="1:13" x14ac:dyDescent="0.2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4.25" x14ac:dyDescent="0.2">
      <c r="A104" s="12" t="s">
        <v>54</v>
      </c>
      <c r="B104" s="22">
        <f>SUM(B105:B107)</f>
        <v>4624</v>
      </c>
      <c r="C104" s="22">
        <f t="shared" ref="C104:M104" si="79">SUM(C105:C107)</f>
        <v>3689</v>
      </c>
      <c r="D104" s="22">
        <f t="shared" si="79"/>
        <v>5349</v>
      </c>
      <c r="E104" s="22">
        <f t="shared" si="79"/>
        <v>4843</v>
      </c>
      <c r="F104" s="22">
        <f t="shared" si="79"/>
        <v>4691</v>
      </c>
      <c r="G104" s="22">
        <f t="shared" si="79"/>
        <v>5810</v>
      </c>
      <c r="H104" s="22">
        <f t="shared" si="79"/>
        <v>4562</v>
      </c>
      <c r="I104" s="22">
        <f t="shared" si="79"/>
        <v>4716</v>
      </c>
      <c r="J104" s="22">
        <f t="shared" si="79"/>
        <v>5093</v>
      </c>
      <c r="K104" s="22">
        <f t="shared" si="79"/>
        <v>3529</v>
      </c>
      <c r="L104" s="22">
        <f t="shared" si="79"/>
        <v>4821</v>
      </c>
      <c r="M104" s="22">
        <f t="shared" si="79"/>
        <v>4237</v>
      </c>
    </row>
    <row r="105" spans="1:13" ht="14.25" x14ac:dyDescent="0.2">
      <c r="A105" s="14" t="s">
        <v>52</v>
      </c>
      <c r="B105" s="23">
        <v>3852</v>
      </c>
      <c r="C105" s="23">
        <v>3013</v>
      </c>
      <c r="D105" s="23">
        <v>4220</v>
      </c>
      <c r="E105" s="23">
        <v>3830</v>
      </c>
      <c r="F105" s="23">
        <v>3851</v>
      </c>
      <c r="G105" s="23">
        <v>5031</v>
      </c>
      <c r="H105" s="23">
        <v>3662</v>
      </c>
      <c r="I105" s="23">
        <v>3587</v>
      </c>
      <c r="J105" s="23">
        <v>3905</v>
      </c>
      <c r="K105" s="23">
        <v>2832</v>
      </c>
      <c r="L105" s="23">
        <v>3619</v>
      </c>
      <c r="M105" s="23">
        <v>2940</v>
      </c>
    </row>
    <row r="106" spans="1:13" ht="14.25" x14ac:dyDescent="0.2">
      <c r="A106" s="14" t="s">
        <v>53</v>
      </c>
      <c r="B106" s="26">
        <v>772</v>
      </c>
      <c r="C106" s="26">
        <v>676</v>
      </c>
      <c r="D106" s="26">
        <v>1129</v>
      </c>
      <c r="E106" s="26">
        <v>1013</v>
      </c>
      <c r="F106" s="26">
        <v>840</v>
      </c>
      <c r="G106" s="26">
        <v>779</v>
      </c>
      <c r="H106" s="26">
        <v>900</v>
      </c>
      <c r="I106" s="26">
        <v>1129</v>
      </c>
      <c r="J106" s="26">
        <v>1188</v>
      </c>
      <c r="K106" s="26">
        <v>697</v>
      </c>
      <c r="L106" s="26">
        <v>1202</v>
      </c>
      <c r="M106" s="26">
        <v>1297</v>
      </c>
    </row>
    <row r="107" spans="1:13" ht="14.25" x14ac:dyDescent="0.2">
      <c r="A107" s="14" t="s">
        <v>90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x14ac:dyDescent="0.2">
      <c r="A108" s="1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">
      <c r="A109" s="1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 x14ac:dyDescent="0.2">
      <c r="A110" s="12" t="s">
        <v>55</v>
      </c>
      <c r="B110" s="19">
        <v>87519.73</v>
      </c>
      <c r="C110" s="19">
        <v>71550.48</v>
      </c>
      <c r="D110" s="19">
        <v>92191.52</v>
      </c>
      <c r="E110" s="19">
        <v>71187.39</v>
      </c>
      <c r="F110" s="19">
        <v>65779.509999999995</v>
      </c>
      <c r="G110" s="19">
        <v>64510.3</v>
      </c>
      <c r="H110" s="19">
        <v>73937.41</v>
      </c>
      <c r="I110" s="19">
        <v>67103.23</v>
      </c>
      <c r="J110" s="19">
        <v>84733.9</v>
      </c>
      <c r="K110" s="19">
        <v>83042.53</v>
      </c>
      <c r="L110" s="19">
        <v>45338.71</v>
      </c>
      <c r="M110" s="19">
        <v>57876.78</v>
      </c>
    </row>
    <row r="111" spans="1:13" x14ac:dyDescent="0.2">
      <c r="A111" s="1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x14ac:dyDescent="0.2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4" spans="1:1" ht="14.25" x14ac:dyDescent="0.2">
      <c r="A114" s="30" t="s">
        <v>56</v>
      </c>
    </row>
    <row r="115" spans="1:1" ht="14.25" x14ac:dyDescent="0.2">
      <c r="A115" s="30" t="s">
        <v>57</v>
      </c>
    </row>
    <row r="116" spans="1:1" ht="14.25" x14ac:dyDescent="0.2">
      <c r="A116" s="30" t="s">
        <v>58</v>
      </c>
    </row>
    <row r="117" spans="1:1" ht="14.25" x14ac:dyDescent="0.2">
      <c r="A117" s="30" t="s">
        <v>59</v>
      </c>
    </row>
    <row r="118" spans="1:1" ht="14.25" x14ac:dyDescent="0.2">
      <c r="A118" s="30" t="s">
        <v>60</v>
      </c>
    </row>
    <row r="119" spans="1:1" ht="14.25" x14ac:dyDescent="0.2">
      <c r="A119" s="30" t="s">
        <v>61</v>
      </c>
    </row>
    <row r="120" spans="1:1" ht="14.25" x14ac:dyDescent="0.2">
      <c r="A120" s="30" t="s">
        <v>62</v>
      </c>
    </row>
    <row r="121" spans="1:1" ht="14.25" x14ac:dyDescent="0.2">
      <c r="A121" s="30" t="s">
        <v>63</v>
      </c>
    </row>
    <row r="122" spans="1:1" ht="14.25" x14ac:dyDescent="0.2">
      <c r="A122" s="30" t="s">
        <v>64</v>
      </c>
    </row>
    <row r="123" spans="1:1" ht="14.25" x14ac:dyDescent="0.2">
      <c r="A123" s="30" t="s">
        <v>65</v>
      </c>
    </row>
    <row r="124" spans="1:1" ht="14.25" x14ac:dyDescent="0.2">
      <c r="A124" s="30" t="s">
        <v>66</v>
      </c>
    </row>
    <row r="125" spans="1:1" ht="14.25" x14ac:dyDescent="0.2">
      <c r="A125" s="30" t="s">
        <v>67</v>
      </c>
    </row>
    <row r="126" spans="1:1" ht="14.25" x14ac:dyDescent="0.2">
      <c r="A126" s="30" t="s">
        <v>68</v>
      </c>
    </row>
    <row r="127" spans="1:1" ht="14.25" x14ac:dyDescent="0.2">
      <c r="A127" s="30" t="s">
        <v>69</v>
      </c>
    </row>
    <row r="128" spans="1:1" ht="14.25" x14ac:dyDescent="0.2">
      <c r="A128" s="30" t="s">
        <v>70</v>
      </c>
    </row>
    <row r="129" spans="1:1" ht="14.25" x14ac:dyDescent="0.2">
      <c r="A129" s="30" t="s">
        <v>71</v>
      </c>
    </row>
    <row r="130" spans="1:1" ht="14.25" x14ac:dyDescent="0.2">
      <c r="A130" s="30" t="s">
        <v>91</v>
      </c>
    </row>
    <row r="131" spans="1:1" x14ac:dyDescent="0.2">
      <c r="A131" s="31"/>
    </row>
    <row r="132" spans="1:1" x14ac:dyDescent="0.2">
      <c r="A132" s="32" t="s">
        <v>72</v>
      </c>
    </row>
    <row r="134" spans="1:1" x14ac:dyDescent="0.2">
      <c r="A134" s="4"/>
    </row>
    <row r="135" spans="1:1" x14ac:dyDescent="0.2">
      <c r="A135" s="33"/>
    </row>
    <row r="136" spans="1:1" x14ac:dyDescent="0.2">
      <c r="A136" s="33"/>
    </row>
    <row r="137" spans="1:1" ht="14.25" x14ac:dyDescent="0.2">
      <c r="A137" s="30"/>
    </row>
    <row r="138" spans="1:1" ht="14.25" x14ac:dyDescent="0.2">
      <c r="A138" s="30"/>
    </row>
    <row r="139" spans="1:1" ht="14.25" x14ac:dyDescent="0.2">
      <c r="A139" s="30"/>
    </row>
    <row r="140" spans="1:1" ht="14.25" x14ac:dyDescent="0.2">
      <c r="A140" s="30"/>
    </row>
    <row r="141" spans="1:1" ht="14.25" x14ac:dyDescent="0.2">
      <c r="A141" s="30"/>
    </row>
    <row r="142" spans="1:1" ht="14.25" x14ac:dyDescent="0.2">
      <c r="A142" s="30"/>
    </row>
    <row r="143" spans="1:1" ht="14.25" x14ac:dyDescent="0.2">
      <c r="A143" s="30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</sheetData>
  <mergeCells count="2">
    <mergeCell ref="A1:M1"/>
    <mergeCell ref="A2:M2"/>
  </mergeCells>
  <pageMargins left="0.46" right="0.25" top="0.75" bottom="0.75" header="0.3" footer="0.3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8EFC-47BC-4F8D-8AC9-F3E319F8EDE2}">
  <dimension ref="A1:M1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M2"/>
    </sheetView>
  </sheetViews>
  <sheetFormatPr defaultRowHeight="12.75" x14ac:dyDescent="0.2"/>
  <cols>
    <col min="1" max="1" width="76" style="34" customWidth="1"/>
    <col min="2" max="13" width="12.5703125" style="4" customWidth="1"/>
    <col min="14" max="32" width="9.140625" style="4"/>
    <col min="33" max="33" width="69.42578125" style="4" customWidth="1"/>
    <col min="34" max="43" width="12.5703125" style="4" customWidth="1"/>
    <col min="44" max="288" width="9.140625" style="4"/>
    <col min="289" max="289" width="69.42578125" style="4" customWidth="1"/>
    <col min="290" max="299" width="12.5703125" style="4" customWidth="1"/>
    <col min="300" max="544" width="9.140625" style="4"/>
    <col min="545" max="545" width="69.42578125" style="4" customWidth="1"/>
    <col min="546" max="555" width="12.5703125" style="4" customWidth="1"/>
    <col min="556" max="800" width="9.140625" style="4"/>
    <col min="801" max="801" width="69.42578125" style="4" customWidth="1"/>
    <col min="802" max="811" width="12.5703125" style="4" customWidth="1"/>
    <col min="812" max="1056" width="9.140625" style="4"/>
    <col min="1057" max="1057" width="69.42578125" style="4" customWidth="1"/>
    <col min="1058" max="1067" width="12.5703125" style="4" customWidth="1"/>
    <col min="1068" max="1312" width="9.140625" style="4"/>
    <col min="1313" max="1313" width="69.42578125" style="4" customWidth="1"/>
    <col min="1314" max="1323" width="12.5703125" style="4" customWidth="1"/>
    <col min="1324" max="1568" width="9.140625" style="4"/>
    <col min="1569" max="1569" width="69.42578125" style="4" customWidth="1"/>
    <col min="1570" max="1579" width="12.5703125" style="4" customWidth="1"/>
    <col min="1580" max="1824" width="9.140625" style="4"/>
    <col min="1825" max="1825" width="69.42578125" style="4" customWidth="1"/>
    <col min="1826" max="1835" width="12.5703125" style="4" customWidth="1"/>
    <col min="1836" max="2080" width="9.140625" style="4"/>
    <col min="2081" max="2081" width="69.42578125" style="4" customWidth="1"/>
    <col min="2082" max="2091" width="12.5703125" style="4" customWidth="1"/>
    <col min="2092" max="2336" width="9.140625" style="4"/>
    <col min="2337" max="2337" width="69.42578125" style="4" customWidth="1"/>
    <col min="2338" max="2347" width="12.5703125" style="4" customWidth="1"/>
    <col min="2348" max="2592" width="9.140625" style="4"/>
    <col min="2593" max="2593" width="69.42578125" style="4" customWidth="1"/>
    <col min="2594" max="2603" width="12.5703125" style="4" customWidth="1"/>
    <col min="2604" max="2848" width="9.140625" style="4"/>
    <col min="2849" max="2849" width="69.42578125" style="4" customWidth="1"/>
    <col min="2850" max="2859" width="12.5703125" style="4" customWidth="1"/>
    <col min="2860" max="3104" width="9.140625" style="4"/>
    <col min="3105" max="3105" width="69.42578125" style="4" customWidth="1"/>
    <col min="3106" max="3115" width="12.5703125" style="4" customWidth="1"/>
    <col min="3116" max="3360" width="9.140625" style="4"/>
    <col min="3361" max="3361" width="69.42578125" style="4" customWidth="1"/>
    <col min="3362" max="3371" width="12.5703125" style="4" customWidth="1"/>
    <col min="3372" max="3616" width="9.140625" style="4"/>
    <col min="3617" max="3617" width="69.42578125" style="4" customWidth="1"/>
    <col min="3618" max="3627" width="12.5703125" style="4" customWidth="1"/>
    <col min="3628" max="3872" width="9.140625" style="4"/>
    <col min="3873" max="3873" width="69.42578125" style="4" customWidth="1"/>
    <col min="3874" max="3883" width="12.5703125" style="4" customWidth="1"/>
    <col min="3884" max="4128" width="9.140625" style="4"/>
    <col min="4129" max="4129" width="69.42578125" style="4" customWidth="1"/>
    <col min="4130" max="4139" width="12.5703125" style="4" customWidth="1"/>
    <col min="4140" max="4384" width="9.140625" style="4"/>
    <col min="4385" max="4385" width="69.42578125" style="4" customWidth="1"/>
    <col min="4386" max="4395" width="12.5703125" style="4" customWidth="1"/>
    <col min="4396" max="4640" width="9.140625" style="4"/>
    <col min="4641" max="4641" width="69.42578125" style="4" customWidth="1"/>
    <col min="4642" max="4651" width="12.5703125" style="4" customWidth="1"/>
    <col min="4652" max="4896" width="9.140625" style="4"/>
    <col min="4897" max="4897" width="69.42578125" style="4" customWidth="1"/>
    <col min="4898" max="4907" width="12.5703125" style="4" customWidth="1"/>
    <col min="4908" max="5152" width="9.140625" style="4"/>
    <col min="5153" max="5153" width="69.42578125" style="4" customWidth="1"/>
    <col min="5154" max="5163" width="12.5703125" style="4" customWidth="1"/>
    <col min="5164" max="5408" width="9.140625" style="4"/>
    <col min="5409" max="5409" width="69.42578125" style="4" customWidth="1"/>
    <col min="5410" max="5419" width="12.5703125" style="4" customWidth="1"/>
    <col min="5420" max="5664" width="9.140625" style="4"/>
    <col min="5665" max="5665" width="69.42578125" style="4" customWidth="1"/>
    <col min="5666" max="5675" width="12.5703125" style="4" customWidth="1"/>
    <col min="5676" max="5920" width="9.140625" style="4"/>
    <col min="5921" max="5921" width="69.42578125" style="4" customWidth="1"/>
    <col min="5922" max="5931" width="12.5703125" style="4" customWidth="1"/>
    <col min="5932" max="6176" width="9.140625" style="4"/>
    <col min="6177" max="6177" width="69.42578125" style="4" customWidth="1"/>
    <col min="6178" max="6187" width="12.5703125" style="4" customWidth="1"/>
    <col min="6188" max="6432" width="9.140625" style="4"/>
    <col min="6433" max="6433" width="69.42578125" style="4" customWidth="1"/>
    <col min="6434" max="6443" width="12.5703125" style="4" customWidth="1"/>
    <col min="6444" max="6688" width="9.140625" style="4"/>
    <col min="6689" max="6689" width="69.42578125" style="4" customWidth="1"/>
    <col min="6690" max="6699" width="12.5703125" style="4" customWidth="1"/>
    <col min="6700" max="6944" width="9.140625" style="4"/>
    <col min="6945" max="6945" width="69.42578125" style="4" customWidth="1"/>
    <col min="6946" max="6955" width="12.5703125" style="4" customWidth="1"/>
    <col min="6956" max="7200" width="9.140625" style="4"/>
    <col min="7201" max="7201" width="69.42578125" style="4" customWidth="1"/>
    <col min="7202" max="7211" width="12.5703125" style="4" customWidth="1"/>
    <col min="7212" max="7456" width="9.140625" style="4"/>
    <col min="7457" max="7457" width="69.42578125" style="4" customWidth="1"/>
    <col min="7458" max="7467" width="12.5703125" style="4" customWidth="1"/>
    <col min="7468" max="7712" width="9.140625" style="4"/>
    <col min="7713" max="7713" width="69.42578125" style="4" customWidth="1"/>
    <col min="7714" max="7723" width="12.5703125" style="4" customWidth="1"/>
    <col min="7724" max="7968" width="9.140625" style="4"/>
    <col min="7969" max="7969" width="69.42578125" style="4" customWidth="1"/>
    <col min="7970" max="7979" width="12.5703125" style="4" customWidth="1"/>
    <col min="7980" max="8224" width="9.140625" style="4"/>
    <col min="8225" max="8225" width="69.42578125" style="4" customWidth="1"/>
    <col min="8226" max="8235" width="12.5703125" style="4" customWidth="1"/>
    <col min="8236" max="8480" width="9.140625" style="4"/>
    <col min="8481" max="8481" width="69.42578125" style="4" customWidth="1"/>
    <col min="8482" max="8491" width="12.5703125" style="4" customWidth="1"/>
    <col min="8492" max="8736" width="9.140625" style="4"/>
    <col min="8737" max="8737" width="69.42578125" style="4" customWidth="1"/>
    <col min="8738" max="8747" width="12.5703125" style="4" customWidth="1"/>
    <col min="8748" max="8992" width="9.140625" style="4"/>
    <col min="8993" max="8993" width="69.42578125" style="4" customWidth="1"/>
    <col min="8994" max="9003" width="12.5703125" style="4" customWidth="1"/>
    <col min="9004" max="9248" width="9.140625" style="4"/>
    <col min="9249" max="9249" width="69.42578125" style="4" customWidth="1"/>
    <col min="9250" max="9259" width="12.5703125" style="4" customWidth="1"/>
    <col min="9260" max="9504" width="9.140625" style="4"/>
    <col min="9505" max="9505" width="69.42578125" style="4" customWidth="1"/>
    <col min="9506" max="9515" width="12.5703125" style="4" customWidth="1"/>
    <col min="9516" max="9760" width="9.140625" style="4"/>
    <col min="9761" max="9761" width="69.42578125" style="4" customWidth="1"/>
    <col min="9762" max="9771" width="12.5703125" style="4" customWidth="1"/>
    <col min="9772" max="10016" width="9.140625" style="4"/>
    <col min="10017" max="10017" width="69.42578125" style="4" customWidth="1"/>
    <col min="10018" max="10027" width="12.5703125" style="4" customWidth="1"/>
    <col min="10028" max="10272" width="9.140625" style="4"/>
    <col min="10273" max="10273" width="69.42578125" style="4" customWidth="1"/>
    <col min="10274" max="10283" width="12.5703125" style="4" customWidth="1"/>
    <col min="10284" max="10528" width="9.140625" style="4"/>
    <col min="10529" max="10529" width="69.42578125" style="4" customWidth="1"/>
    <col min="10530" max="10539" width="12.5703125" style="4" customWidth="1"/>
    <col min="10540" max="10784" width="9.140625" style="4"/>
    <col min="10785" max="10785" width="69.42578125" style="4" customWidth="1"/>
    <col min="10786" max="10795" width="12.5703125" style="4" customWidth="1"/>
    <col min="10796" max="11040" width="9.140625" style="4"/>
    <col min="11041" max="11041" width="69.42578125" style="4" customWidth="1"/>
    <col min="11042" max="11051" width="12.5703125" style="4" customWidth="1"/>
    <col min="11052" max="11296" width="9.140625" style="4"/>
    <col min="11297" max="11297" width="69.42578125" style="4" customWidth="1"/>
    <col min="11298" max="11307" width="12.5703125" style="4" customWidth="1"/>
    <col min="11308" max="11552" width="9.140625" style="4"/>
    <col min="11553" max="11553" width="69.42578125" style="4" customWidth="1"/>
    <col min="11554" max="11563" width="12.5703125" style="4" customWidth="1"/>
    <col min="11564" max="11808" width="9.140625" style="4"/>
    <col min="11809" max="11809" width="69.42578125" style="4" customWidth="1"/>
    <col min="11810" max="11819" width="12.5703125" style="4" customWidth="1"/>
    <col min="11820" max="12064" width="9.140625" style="4"/>
    <col min="12065" max="12065" width="69.42578125" style="4" customWidth="1"/>
    <col min="12066" max="12075" width="12.5703125" style="4" customWidth="1"/>
    <col min="12076" max="12320" width="9.140625" style="4"/>
    <col min="12321" max="12321" width="69.42578125" style="4" customWidth="1"/>
    <col min="12322" max="12331" width="12.5703125" style="4" customWidth="1"/>
    <col min="12332" max="12576" width="9.140625" style="4"/>
    <col min="12577" max="12577" width="69.42578125" style="4" customWidth="1"/>
    <col min="12578" max="12587" width="12.5703125" style="4" customWidth="1"/>
    <col min="12588" max="12832" width="9.140625" style="4"/>
    <col min="12833" max="12833" width="69.42578125" style="4" customWidth="1"/>
    <col min="12834" max="12843" width="12.5703125" style="4" customWidth="1"/>
    <col min="12844" max="13088" width="9.140625" style="4"/>
    <col min="13089" max="13089" width="69.42578125" style="4" customWidth="1"/>
    <col min="13090" max="13099" width="12.5703125" style="4" customWidth="1"/>
    <col min="13100" max="13344" width="9.140625" style="4"/>
    <col min="13345" max="13345" width="69.42578125" style="4" customWidth="1"/>
    <col min="13346" max="13355" width="12.5703125" style="4" customWidth="1"/>
    <col min="13356" max="13600" width="9.140625" style="4"/>
    <col min="13601" max="13601" width="69.42578125" style="4" customWidth="1"/>
    <col min="13602" max="13611" width="12.5703125" style="4" customWidth="1"/>
    <col min="13612" max="13856" width="9.140625" style="4"/>
    <col min="13857" max="13857" width="69.42578125" style="4" customWidth="1"/>
    <col min="13858" max="13867" width="12.5703125" style="4" customWidth="1"/>
    <col min="13868" max="14112" width="9.140625" style="4"/>
    <col min="14113" max="14113" width="69.42578125" style="4" customWidth="1"/>
    <col min="14114" max="14123" width="12.5703125" style="4" customWidth="1"/>
    <col min="14124" max="14368" width="9.140625" style="4"/>
    <col min="14369" max="14369" width="69.42578125" style="4" customWidth="1"/>
    <col min="14370" max="14379" width="12.5703125" style="4" customWidth="1"/>
    <col min="14380" max="14624" width="9.140625" style="4"/>
    <col min="14625" max="14625" width="69.42578125" style="4" customWidth="1"/>
    <col min="14626" max="14635" width="12.5703125" style="4" customWidth="1"/>
    <col min="14636" max="14880" width="9.140625" style="4"/>
    <col min="14881" max="14881" width="69.42578125" style="4" customWidth="1"/>
    <col min="14882" max="14891" width="12.5703125" style="4" customWidth="1"/>
    <col min="14892" max="15136" width="9.140625" style="4"/>
    <col min="15137" max="15137" width="69.42578125" style="4" customWidth="1"/>
    <col min="15138" max="15147" width="12.5703125" style="4" customWidth="1"/>
    <col min="15148" max="15392" width="9.140625" style="4"/>
    <col min="15393" max="15393" width="69.42578125" style="4" customWidth="1"/>
    <col min="15394" max="15403" width="12.5703125" style="4" customWidth="1"/>
    <col min="15404" max="15648" width="9.140625" style="4"/>
    <col min="15649" max="15649" width="69.42578125" style="4" customWidth="1"/>
    <col min="15650" max="15659" width="12.5703125" style="4" customWidth="1"/>
    <col min="15660" max="15904" width="9.140625" style="4"/>
    <col min="15905" max="15905" width="69.42578125" style="4" customWidth="1"/>
    <col min="15906" max="15915" width="12.5703125" style="4" customWidth="1"/>
    <col min="15916" max="16324" width="9.140625" style="4"/>
    <col min="16325" max="16327" width="9.140625" style="4" customWidth="1"/>
    <col min="16328" max="16384" width="9.140625" style="4"/>
  </cols>
  <sheetData>
    <row r="1" spans="1:13" s="1" customFormat="1" ht="26.2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40.5" customHeight="1" x14ac:dyDescent="0.4">
      <c r="A2" s="54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.75" customHeight="1" x14ac:dyDescent="0.2"/>
    <row r="4" spans="1:13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7" customFormat="1" ht="15.75" x14ac:dyDescent="0.25">
      <c r="A5" s="5"/>
      <c r="B5" s="6">
        <v>44592</v>
      </c>
      <c r="C5" s="6">
        <v>44620</v>
      </c>
      <c r="D5" s="6">
        <v>44651</v>
      </c>
      <c r="E5" s="6">
        <v>44681</v>
      </c>
      <c r="F5" s="6">
        <v>44712</v>
      </c>
      <c r="G5" s="6">
        <v>44742</v>
      </c>
      <c r="H5" s="6">
        <v>44773</v>
      </c>
      <c r="I5" s="6">
        <v>44804</v>
      </c>
      <c r="J5" s="6">
        <v>44834</v>
      </c>
      <c r="K5" s="6">
        <v>44865</v>
      </c>
      <c r="L5" s="6">
        <v>44895</v>
      </c>
      <c r="M5" s="6">
        <v>44926</v>
      </c>
    </row>
    <row r="6" spans="1:13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4.25" x14ac:dyDescent="0.2">
      <c r="A8" s="12" t="s">
        <v>1</v>
      </c>
      <c r="B8" s="13">
        <f t="shared" ref="B8:C8" si="0">SUM(B9:B13)</f>
        <v>336048505.66000003</v>
      </c>
      <c r="C8" s="13">
        <f t="shared" si="0"/>
        <v>507880363.81999999</v>
      </c>
      <c r="D8" s="13">
        <f t="shared" ref="D8:E8" si="1">SUM(D9:D13)</f>
        <v>187084055.75999999</v>
      </c>
      <c r="E8" s="13">
        <f t="shared" si="1"/>
        <v>208300340.01000002</v>
      </c>
      <c r="F8" s="13">
        <f t="shared" ref="F8:G8" si="2">SUM(F9:F13)</f>
        <v>213768424.05000001</v>
      </c>
      <c r="G8" s="13">
        <f t="shared" si="2"/>
        <v>250444881.22</v>
      </c>
      <c r="H8" s="13">
        <f t="shared" ref="H8:I8" si="3">SUM(H9:H13)</f>
        <v>255379794.30000001</v>
      </c>
      <c r="I8" s="13">
        <f t="shared" si="3"/>
        <v>275074592.12</v>
      </c>
      <c r="J8" s="13">
        <f t="shared" ref="J8:K8" si="4">SUM(J9:J13)</f>
        <v>281661541.05000001</v>
      </c>
      <c r="K8" s="13">
        <f t="shared" si="4"/>
        <v>269198602.42000002</v>
      </c>
      <c r="L8" s="13">
        <f t="shared" ref="L8:M8" si="5">SUM(L9:L13)</f>
        <v>279769216.63</v>
      </c>
      <c r="M8" s="13">
        <f t="shared" si="5"/>
        <v>298281912.82999998</v>
      </c>
    </row>
    <row r="9" spans="1:13" x14ac:dyDescent="0.2">
      <c r="A9" s="14" t="s">
        <v>2</v>
      </c>
      <c r="B9" s="15">
        <f t="shared" ref="B9:C9" si="6">B20</f>
        <v>89138851.369999975</v>
      </c>
      <c r="C9" s="15">
        <f t="shared" si="6"/>
        <v>68114608.179999992</v>
      </c>
      <c r="D9" s="15">
        <f t="shared" ref="D9:E9" si="7">D20</f>
        <v>58363741.649999999</v>
      </c>
      <c r="E9" s="15">
        <f t="shared" si="7"/>
        <v>64377680.730000004</v>
      </c>
      <c r="F9" s="15">
        <f t="shared" ref="F9:G9" si="8">F20</f>
        <v>61903785.969999999</v>
      </c>
      <c r="G9" s="15">
        <f t="shared" si="8"/>
        <v>62638345.689999998</v>
      </c>
      <c r="H9" s="15">
        <f t="shared" ref="H9:I9" si="9">H20</f>
        <v>63685990.929999992</v>
      </c>
      <c r="I9" s="15">
        <f t="shared" si="9"/>
        <v>65260815.270000003</v>
      </c>
      <c r="J9" s="15">
        <f t="shared" ref="J9:K9" si="10">J20</f>
        <v>71074453.249999985</v>
      </c>
      <c r="K9" s="15">
        <f t="shared" si="10"/>
        <v>70025891.430000007</v>
      </c>
      <c r="L9" s="15">
        <f t="shared" ref="L9:M9" si="11">L20</f>
        <v>70553228.50999999</v>
      </c>
      <c r="M9" s="15">
        <f t="shared" si="11"/>
        <v>77288474.950000003</v>
      </c>
    </row>
    <row r="10" spans="1:13" x14ac:dyDescent="0.2">
      <c r="A10" s="14" t="s">
        <v>3</v>
      </c>
      <c r="B10" s="15">
        <f t="shared" ref="B10:C10" si="12">B67</f>
        <v>120195307.82000001</v>
      </c>
      <c r="C10" s="15">
        <f t="shared" si="12"/>
        <v>321001873.71999997</v>
      </c>
      <c r="D10" s="15">
        <f t="shared" ref="D10:E10" si="13">D67</f>
        <v>12238845.989999998</v>
      </c>
      <c r="E10" s="15">
        <f t="shared" si="13"/>
        <v>22326257.25</v>
      </c>
      <c r="F10" s="15">
        <f t="shared" ref="F10:G10" si="14">F67</f>
        <v>33107722.43</v>
      </c>
      <c r="G10" s="15">
        <f t="shared" si="14"/>
        <v>68268171.920000002</v>
      </c>
      <c r="H10" s="15">
        <f t="shared" ref="H10:I10" si="15">H67</f>
        <v>85905517.570000023</v>
      </c>
      <c r="I10" s="15">
        <f t="shared" si="15"/>
        <v>97696034.060000002</v>
      </c>
      <c r="J10" s="15">
        <f t="shared" ref="J10:K10" si="16">J67</f>
        <v>97098629.520000011</v>
      </c>
      <c r="K10" s="15">
        <f t="shared" si="16"/>
        <v>91442886.159999996</v>
      </c>
      <c r="L10" s="15">
        <f t="shared" ref="L10:M10" si="17">L67</f>
        <v>101639394.27999999</v>
      </c>
      <c r="M10" s="15">
        <f t="shared" si="17"/>
        <v>116290780.72000001</v>
      </c>
    </row>
    <row r="11" spans="1:13" x14ac:dyDescent="0.2">
      <c r="A11" s="14" t="s">
        <v>4</v>
      </c>
      <c r="B11" s="15">
        <f t="shared" ref="B11:C11" si="18">B90</f>
        <v>99221870.299999997</v>
      </c>
      <c r="C11" s="15">
        <f t="shared" si="18"/>
        <v>101561790.31999999</v>
      </c>
      <c r="D11" s="15">
        <f t="shared" ref="D11:E11" si="19">D90</f>
        <v>93544921.939999998</v>
      </c>
      <c r="E11" s="15">
        <f t="shared" si="19"/>
        <v>101248338.44000001</v>
      </c>
      <c r="F11" s="15">
        <f t="shared" ref="F11:G11" si="20">F90</f>
        <v>90753480.780000001</v>
      </c>
      <c r="G11" s="15">
        <f t="shared" si="20"/>
        <v>95867640.679999992</v>
      </c>
      <c r="H11" s="15">
        <f t="shared" ref="H11:I11" si="21">H90</f>
        <v>84431084.610000014</v>
      </c>
      <c r="I11" s="15">
        <f t="shared" si="21"/>
        <v>85886440.739999995</v>
      </c>
      <c r="J11" s="15">
        <f t="shared" ref="J11:K11" si="22">J90</f>
        <v>94915559.849999994</v>
      </c>
      <c r="K11" s="15">
        <f t="shared" si="22"/>
        <v>87663621.959999993</v>
      </c>
      <c r="L11" s="15">
        <f t="shared" ref="L11:M11" si="23">L90</f>
        <v>85418351.870000005</v>
      </c>
      <c r="M11" s="15">
        <f t="shared" si="23"/>
        <v>83589985.459999993</v>
      </c>
    </row>
    <row r="12" spans="1:13" x14ac:dyDescent="0.2">
      <c r="A12" s="14" t="s">
        <v>5</v>
      </c>
      <c r="B12" s="15">
        <f t="shared" ref="B12:C12" si="24">B101</f>
        <v>27435609.789999999</v>
      </c>
      <c r="C12" s="15">
        <f t="shared" si="24"/>
        <v>17184575.359999999</v>
      </c>
      <c r="D12" s="15">
        <f t="shared" ref="D12:E12" si="25">D101</f>
        <v>22871421.600000001</v>
      </c>
      <c r="E12" s="15">
        <f t="shared" si="25"/>
        <v>20271816.979999997</v>
      </c>
      <c r="F12" s="15">
        <f t="shared" ref="F12:G12" si="26">F101</f>
        <v>27940413.25</v>
      </c>
      <c r="G12" s="15">
        <f t="shared" si="26"/>
        <v>23574527.050000001</v>
      </c>
      <c r="H12" s="15">
        <f t="shared" ref="H12:I12" si="27">H101</f>
        <v>21315331.469999999</v>
      </c>
      <c r="I12" s="15">
        <f t="shared" si="27"/>
        <v>26177163.009999998</v>
      </c>
      <c r="J12" s="15">
        <f t="shared" ref="J12:K12" si="28">J101</f>
        <v>18536184.690000001</v>
      </c>
      <c r="K12" s="15">
        <f t="shared" si="28"/>
        <v>20007601.120000001</v>
      </c>
      <c r="L12" s="15">
        <f t="shared" ref="L12:M12" si="29">L101</f>
        <v>22102248.100000001</v>
      </c>
      <c r="M12" s="15">
        <f t="shared" si="29"/>
        <v>20769131.57</v>
      </c>
    </row>
    <row r="13" spans="1:13" x14ac:dyDescent="0.2">
      <c r="A13" s="14" t="s">
        <v>6</v>
      </c>
      <c r="B13" s="16">
        <f t="shared" ref="B13:C13" si="30">B112</f>
        <v>56866.38</v>
      </c>
      <c r="C13" s="16">
        <f t="shared" si="30"/>
        <v>17516.240000000002</v>
      </c>
      <c r="D13" s="16">
        <f t="shared" ref="D13:E13" si="31">D112</f>
        <v>65124.58</v>
      </c>
      <c r="E13" s="16">
        <f t="shared" si="31"/>
        <v>76246.61</v>
      </c>
      <c r="F13" s="16">
        <f t="shared" ref="F13:G13" si="32">F112</f>
        <v>63021.62</v>
      </c>
      <c r="G13" s="16">
        <f t="shared" si="32"/>
        <v>96195.88</v>
      </c>
      <c r="H13" s="16">
        <f t="shared" ref="H13:I13" si="33">H112</f>
        <v>41869.72</v>
      </c>
      <c r="I13" s="16">
        <f t="shared" si="33"/>
        <v>54139.040000000001</v>
      </c>
      <c r="J13" s="16">
        <f t="shared" ref="J13:K13" si="34">J112</f>
        <v>36713.74</v>
      </c>
      <c r="K13" s="16">
        <f t="shared" si="34"/>
        <v>58601.75</v>
      </c>
      <c r="L13" s="16">
        <f t="shared" ref="L13:M13" si="35">L112</f>
        <v>55993.87</v>
      </c>
      <c r="M13" s="16">
        <f t="shared" si="35"/>
        <v>343540.13</v>
      </c>
    </row>
    <row r="14" spans="1:13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 x14ac:dyDescent="0.2">
      <c r="A15" s="12" t="s">
        <v>7</v>
      </c>
      <c r="B15" s="13">
        <f t="shared" ref="B15:C15" si="36">SUM(B16:B17)</f>
        <v>549650174.06000006</v>
      </c>
      <c r="C15" s="13">
        <f t="shared" si="36"/>
        <v>488833377.42999995</v>
      </c>
      <c r="D15" s="13">
        <f t="shared" ref="D15:E15" si="37">SUM(D16:D17)</f>
        <v>631242140.17000008</v>
      </c>
      <c r="E15" s="13">
        <f t="shared" si="37"/>
        <v>585956876.34000027</v>
      </c>
      <c r="F15" s="13">
        <f t="shared" ref="F15:G15" si="38">SUM(F16:F17)</f>
        <v>604144808.56000006</v>
      </c>
      <c r="G15" s="13">
        <f t="shared" si="38"/>
        <v>633482044.04999995</v>
      </c>
      <c r="H15" s="13">
        <f t="shared" ref="H15:I15" si="39">SUM(H16:H17)</f>
        <v>617164052.96000016</v>
      </c>
      <c r="I15" s="13">
        <f t="shared" si="39"/>
        <v>638780464.30000007</v>
      </c>
      <c r="J15" s="13">
        <f t="shared" ref="J15:K15" si="40">SUM(J16:J17)</f>
        <v>621823858.87999988</v>
      </c>
      <c r="K15" s="13">
        <f t="shared" si="40"/>
        <v>566960490.28999996</v>
      </c>
      <c r="L15" s="13">
        <f t="shared" ref="L15:M15" si="41">SUM(L16:L17)</f>
        <v>602379775.88000011</v>
      </c>
      <c r="M15" s="13">
        <f t="shared" si="41"/>
        <v>585988349.86000001</v>
      </c>
    </row>
    <row r="16" spans="1:13" x14ac:dyDescent="0.2">
      <c r="A16" s="14" t="s">
        <v>8</v>
      </c>
      <c r="B16" s="17">
        <v>547614068.2700001</v>
      </c>
      <c r="C16" s="17">
        <v>487084642.43999994</v>
      </c>
      <c r="D16" s="17">
        <v>624154851.85000002</v>
      </c>
      <c r="E16" s="17">
        <v>582686855.40000021</v>
      </c>
      <c r="F16" s="17">
        <v>601068263.59000003</v>
      </c>
      <c r="G16" s="17">
        <v>629184331.99000001</v>
      </c>
      <c r="H16" s="17">
        <v>614181244.4200002</v>
      </c>
      <c r="I16" s="17">
        <v>635996273.45000005</v>
      </c>
      <c r="J16" s="17">
        <v>614956714.8499999</v>
      </c>
      <c r="K16" s="17">
        <v>562312474.12</v>
      </c>
      <c r="L16" s="17">
        <v>599218925.81000006</v>
      </c>
      <c r="M16" s="17">
        <v>583446386.16999996</v>
      </c>
    </row>
    <row r="17" spans="1:13" x14ac:dyDescent="0.2">
      <c r="A17" s="14" t="s">
        <v>9</v>
      </c>
      <c r="B17" s="17">
        <v>2036105.79</v>
      </c>
      <c r="C17" s="17">
        <v>1748734.9899999998</v>
      </c>
      <c r="D17" s="17">
        <v>7087288.3200000003</v>
      </c>
      <c r="E17" s="17">
        <v>3270020.9400000004</v>
      </c>
      <c r="F17" s="17">
        <v>3076544.9699999997</v>
      </c>
      <c r="G17" s="17">
        <v>4297712.0599999996</v>
      </c>
      <c r="H17" s="17">
        <v>2982808.54</v>
      </c>
      <c r="I17" s="17">
        <v>2784190.85</v>
      </c>
      <c r="J17" s="17">
        <v>6867144.0299999993</v>
      </c>
      <c r="K17" s="17">
        <v>4648016.169999999</v>
      </c>
      <c r="L17" s="17">
        <v>3160850.0700000012</v>
      </c>
      <c r="M17" s="17">
        <v>2541963.69</v>
      </c>
    </row>
    <row r="18" spans="1:13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x14ac:dyDescent="0.2">
      <c r="A20" s="12" t="s">
        <v>10</v>
      </c>
      <c r="B20" s="19">
        <f t="shared" ref="B20:C20" si="42">SUM(B21:B41)</f>
        <v>89138851.369999975</v>
      </c>
      <c r="C20" s="19">
        <f t="shared" si="42"/>
        <v>68114608.179999992</v>
      </c>
      <c r="D20" s="19">
        <f t="shared" ref="D20:E20" si="43">SUM(D21:D41)</f>
        <v>58363741.649999999</v>
      </c>
      <c r="E20" s="19">
        <f t="shared" si="43"/>
        <v>64377680.730000004</v>
      </c>
      <c r="F20" s="19">
        <f t="shared" ref="F20:G20" si="44">SUM(F21:F41)</f>
        <v>61903785.969999999</v>
      </c>
      <c r="G20" s="19">
        <f t="shared" si="44"/>
        <v>62638345.689999998</v>
      </c>
      <c r="H20" s="19">
        <f t="shared" ref="H20:I20" si="45">SUM(H21:H41)</f>
        <v>63685990.929999992</v>
      </c>
      <c r="I20" s="19">
        <f t="shared" si="45"/>
        <v>65260815.270000003</v>
      </c>
      <c r="J20" s="19">
        <f t="shared" ref="J20:K20" si="46">SUM(J21:J41)</f>
        <v>71074453.249999985</v>
      </c>
      <c r="K20" s="19">
        <f t="shared" si="46"/>
        <v>70025891.430000007</v>
      </c>
      <c r="L20" s="19">
        <f t="shared" ref="L20:M20" si="47">SUM(L21:L41)</f>
        <v>70553228.50999999</v>
      </c>
      <c r="M20" s="19">
        <f t="shared" si="47"/>
        <v>77288474.950000003</v>
      </c>
    </row>
    <row r="21" spans="1:13" x14ac:dyDescent="0.2">
      <c r="A21" s="14" t="s">
        <v>11</v>
      </c>
      <c r="B21" s="20">
        <v>48471775.329999998</v>
      </c>
      <c r="C21" s="20">
        <v>37325944.630000003</v>
      </c>
      <c r="D21" s="20">
        <v>27444213.789999999</v>
      </c>
      <c r="E21" s="20">
        <v>33807878.280000001</v>
      </c>
      <c r="F21" s="20">
        <v>29249224.920000002</v>
      </c>
      <c r="G21" s="20">
        <v>30642456.890000004</v>
      </c>
      <c r="H21" s="20">
        <v>30797719.309999999</v>
      </c>
      <c r="I21" s="20">
        <v>30900985.280000001</v>
      </c>
      <c r="J21" s="20">
        <v>32566534.289999999</v>
      </c>
      <c r="K21" s="20">
        <v>34507515.219999999</v>
      </c>
      <c r="L21" s="20">
        <v>32177269.73</v>
      </c>
      <c r="M21" s="20">
        <v>36667558.439999998</v>
      </c>
    </row>
    <row r="22" spans="1:13" x14ac:dyDescent="0.2">
      <c r="A22" s="14" t="s">
        <v>12</v>
      </c>
      <c r="B22" s="20">
        <v>56876.869999999995</v>
      </c>
      <c r="C22" s="20">
        <v>22167.94</v>
      </c>
      <c r="D22" s="20">
        <v>16255.220000000001</v>
      </c>
      <c r="E22" s="20">
        <v>21446.61</v>
      </c>
      <c r="F22" s="20">
        <v>41110.199999999997</v>
      </c>
      <c r="G22" s="20">
        <v>50836.21</v>
      </c>
      <c r="H22" s="20">
        <v>23293.07</v>
      </c>
      <c r="I22" s="20">
        <v>17424.61</v>
      </c>
      <c r="J22" s="20">
        <v>61460.74</v>
      </c>
      <c r="K22" s="20">
        <v>20230.63</v>
      </c>
      <c r="L22" s="20">
        <v>27954.99</v>
      </c>
      <c r="M22" s="20">
        <v>37162.26</v>
      </c>
    </row>
    <row r="23" spans="1:13" x14ac:dyDescent="0.2">
      <c r="A23" s="14" t="s">
        <v>13</v>
      </c>
      <c r="B23" s="20">
        <v>4187538.8</v>
      </c>
      <c r="C23" s="20">
        <v>2991002.44</v>
      </c>
      <c r="D23" s="20">
        <v>2051692.02</v>
      </c>
      <c r="E23" s="20">
        <v>1564759.25</v>
      </c>
      <c r="F23" s="20">
        <v>3350715.33</v>
      </c>
      <c r="G23" s="20">
        <v>3008006.92</v>
      </c>
      <c r="H23" s="20">
        <v>3530300.73</v>
      </c>
      <c r="I23" s="20">
        <v>3598088.96</v>
      </c>
      <c r="J23" s="20">
        <v>4081212.12</v>
      </c>
      <c r="K23" s="20">
        <v>4727825.25</v>
      </c>
      <c r="L23" s="20">
        <v>3604083.27</v>
      </c>
      <c r="M23" s="20">
        <v>3302864.93</v>
      </c>
    </row>
    <row r="24" spans="1:13" x14ac:dyDescent="0.2">
      <c r="A24" s="14" t="s">
        <v>14</v>
      </c>
      <c r="B24" s="20">
        <v>259719.83000000002</v>
      </c>
      <c r="C24" s="20">
        <v>209799.4</v>
      </c>
      <c r="D24" s="20">
        <v>215254.11</v>
      </c>
      <c r="E24" s="20">
        <v>170391.65999999997</v>
      </c>
      <c r="F24" s="20">
        <v>285434.52</v>
      </c>
      <c r="G24" s="20">
        <v>165771.22</v>
      </c>
      <c r="H24" s="20">
        <v>193357.66</v>
      </c>
      <c r="I24" s="20">
        <v>193699.36</v>
      </c>
      <c r="J24" s="20">
        <v>257376.41</v>
      </c>
      <c r="K24" s="20">
        <v>169749.53</v>
      </c>
      <c r="L24" s="20">
        <v>200790.28</v>
      </c>
      <c r="M24" s="20">
        <v>225410.37</v>
      </c>
    </row>
    <row r="25" spans="1:13" x14ac:dyDescent="0.2">
      <c r="A25" s="14" t="s">
        <v>15</v>
      </c>
      <c r="B25" s="20">
        <v>1576422.73</v>
      </c>
      <c r="C25" s="20">
        <v>1343125.44</v>
      </c>
      <c r="D25" s="20">
        <v>1310719.17</v>
      </c>
      <c r="E25" s="20">
        <v>1767818.46</v>
      </c>
      <c r="F25" s="20">
        <v>1908319.18</v>
      </c>
      <c r="G25" s="20">
        <v>1794013.3499999999</v>
      </c>
      <c r="H25" s="20">
        <v>1449068.76</v>
      </c>
      <c r="I25" s="20">
        <v>1736452.96</v>
      </c>
      <c r="J25" s="20">
        <v>2232411.5</v>
      </c>
      <c r="K25" s="20">
        <v>1522856.9000000001</v>
      </c>
      <c r="L25" s="20">
        <v>1909643.0399999998</v>
      </c>
      <c r="M25" s="20">
        <v>2409005.39</v>
      </c>
    </row>
    <row r="26" spans="1:13" x14ac:dyDescent="0.2">
      <c r="A26" s="14" t="s">
        <v>16</v>
      </c>
      <c r="B26" s="20">
        <v>1191683.69</v>
      </c>
      <c r="C26" s="20">
        <v>836196.86</v>
      </c>
      <c r="D26" s="20">
        <v>1019381.32</v>
      </c>
      <c r="E26" s="20">
        <v>1043134.49</v>
      </c>
      <c r="F26" s="20">
        <v>1086790.26</v>
      </c>
      <c r="G26" s="20">
        <v>1105831.96</v>
      </c>
      <c r="H26" s="20">
        <v>931740.37</v>
      </c>
      <c r="I26" s="20">
        <v>1132748.53</v>
      </c>
      <c r="J26" s="20">
        <v>1153612.9099999999</v>
      </c>
      <c r="K26" s="20">
        <v>971268.7</v>
      </c>
      <c r="L26" s="20">
        <v>1076370.3699999999</v>
      </c>
      <c r="M26" s="20">
        <v>1061492.31</v>
      </c>
    </row>
    <row r="27" spans="1:13" x14ac:dyDescent="0.2">
      <c r="A27" s="14" t="s">
        <v>89</v>
      </c>
      <c r="B27" s="41" t="s">
        <v>73</v>
      </c>
      <c r="C27" s="41" t="s">
        <v>73</v>
      </c>
      <c r="D27" s="41" t="s">
        <v>73</v>
      </c>
      <c r="E27" s="41" t="s">
        <v>73</v>
      </c>
      <c r="F27" s="41" t="s">
        <v>73</v>
      </c>
      <c r="G27" s="41" t="s">
        <v>73</v>
      </c>
      <c r="H27" s="20">
        <v>1055.58</v>
      </c>
      <c r="I27" s="20">
        <v>1269.5999999999999</v>
      </c>
      <c r="J27" s="20">
        <v>1524.6</v>
      </c>
      <c r="K27" s="20">
        <v>1695.22</v>
      </c>
      <c r="L27" s="20">
        <v>3550.69</v>
      </c>
      <c r="M27" s="20">
        <v>612.30999999999995</v>
      </c>
    </row>
    <row r="28" spans="1:13" ht="14.25" x14ac:dyDescent="0.2">
      <c r="A28" s="14" t="s">
        <v>17</v>
      </c>
      <c r="B28" s="20">
        <v>1183488.9899999998</v>
      </c>
      <c r="C28" s="20">
        <v>839164.35</v>
      </c>
      <c r="D28" s="20">
        <v>832557.83</v>
      </c>
      <c r="E28" s="20">
        <v>736948.70000000007</v>
      </c>
      <c r="F28" s="20">
        <v>843146.17999999993</v>
      </c>
      <c r="G28" s="20">
        <v>686730.04</v>
      </c>
      <c r="H28" s="20">
        <v>694289.02</v>
      </c>
      <c r="I28" s="20">
        <v>709800.26</v>
      </c>
      <c r="J28" s="20">
        <v>826225.84</v>
      </c>
      <c r="K28" s="20">
        <v>788587.31</v>
      </c>
      <c r="L28" s="20">
        <v>729092.9</v>
      </c>
      <c r="M28" s="20">
        <v>752014.74000000011</v>
      </c>
    </row>
    <row r="29" spans="1:13" ht="14.25" x14ac:dyDescent="0.2">
      <c r="A29" s="14" t="s">
        <v>18</v>
      </c>
      <c r="B29" s="20">
        <v>1991533.33</v>
      </c>
      <c r="C29" s="20">
        <v>2200855.65</v>
      </c>
      <c r="D29" s="20">
        <v>1794503.8399999999</v>
      </c>
      <c r="E29" s="20">
        <v>2304796.12</v>
      </c>
      <c r="F29" s="20">
        <v>2240249.5</v>
      </c>
      <c r="G29" s="20">
        <v>1913630.64</v>
      </c>
      <c r="H29" s="20">
        <v>2428458.9300000002</v>
      </c>
      <c r="I29" s="20">
        <v>2712336.8599999994</v>
      </c>
      <c r="J29" s="20">
        <v>2470062.1999999997</v>
      </c>
      <c r="K29" s="20">
        <v>1969751.54</v>
      </c>
      <c r="L29" s="20">
        <v>2058410.0899999999</v>
      </c>
      <c r="M29" s="20">
        <v>2780631.15</v>
      </c>
    </row>
    <row r="30" spans="1:13" ht="14.25" x14ac:dyDescent="0.2">
      <c r="A30" s="14" t="s">
        <v>19</v>
      </c>
      <c r="B30" s="20">
        <v>239834.50999999998</v>
      </c>
      <c r="C30" s="20">
        <v>100922.79000000001</v>
      </c>
      <c r="D30" s="20">
        <v>67382</v>
      </c>
      <c r="E30" s="20">
        <v>83304.89</v>
      </c>
      <c r="F30" s="20">
        <v>40422.839999999997</v>
      </c>
      <c r="G30" s="20">
        <v>353372.89999999997</v>
      </c>
      <c r="H30" s="20">
        <v>48580.19</v>
      </c>
      <c r="I30" s="20">
        <v>52504.92</v>
      </c>
      <c r="J30" s="20">
        <v>40461.120000000003</v>
      </c>
      <c r="K30" s="20">
        <v>36381.17</v>
      </c>
      <c r="L30" s="20">
        <v>50107.07</v>
      </c>
      <c r="M30" s="20">
        <v>62013.22</v>
      </c>
    </row>
    <row r="31" spans="1:13" x14ac:dyDescent="0.2">
      <c r="A31" s="14" t="s">
        <v>20</v>
      </c>
      <c r="B31" s="20">
        <v>3017000.49</v>
      </c>
      <c r="C31" s="20">
        <v>2928442.79</v>
      </c>
      <c r="D31" s="20">
        <v>1129167.23</v>
      </c>
      <c r="E31" s="20">
        <v>1026159.24</v>
      </c>
      <c r="F31" s="20">
        <v>1004823.6</v>
      </c>
      <c r="G31" s="20">
        <v>990776.44</v>
      </c>
      <c r="H31" s="20">
        <v>924636.15999999992</v>
      </c>
      <c r="I31" s="20">
        <v>971327.18</v>
      </c>
      <c r="J31" s="20">
        <v>1284534.83</v>
      </c>
      <c r="K31" s="20">
        <v>2008453.76</v>
      </c>
      <c r="L31" s="20">
        <v>1284320.44</v>
      </c>
      <c r="M31" s="20">
        <v>1499404.87</v>
      </c>
    </row>
    <row r="32" spans="1:13" x14ac:dyDescent="0.2">
      <c r="A32" s="14" t="s">
        <v>21</v>
      </c>
      <c r="B32" s="20">
        <v>1014690.4</v>
      </c>
      <c r="C32" s="20">
        <v>984461.9</v>
      </c>
      <c r="D32" s="20">
        <v>1277612.03</v>
      </c>
      <c r="E32" s="20">
        <v>1414681.15</v>
      </c>
      <c r="F32" s="20">
        <v>729944.15</v>
      </c>
      <c r="G32" s="20">
        <v>1282938.8999999999</v>
      </c>
      <c r="H32" s="20">
        <v>1271181.3899999999</v>
      </c>
      <c r="I32" s="20">
        <v>824492.22</v>
      </c>
      <c r="J32" s="20">
        <v>966554.58</v>
      </c>
      <c r="K32" s="20">
        <v>1040669.03</v>
      </c>
      <c r="L32" s="20">
        <v>1038755.43</v>
      </c>
      <c r="M32" s="20">
        <v>959575.43</v>
      </c>
    </row>
    <row r="33" spans="1:13" x14ac:dyDescent="0.2">
      <c r="A33" s="14" t="s">
        <v>22</v>
      </c>
      <c r="B33" s="20">
        <v>798361.44</v>
      </c>
      <c r="C33" s="20">
        <v>598540.1</v>
      </c>
      <c r="D33" s="20">
        <v>343282.48</v>
      </c>
      <c r="E33" s="20">
        <v>655655.44999999995</v>
      </c>
      <c r="F33" s="20">
        <v>806416.3</v>
      </c>
      <c r="G33" s="20">
        <v>492851.44000000006</v>
      </c>
      <c r="H33" s="20">
        <v>626619.57999999996</v>
      </c>
      <c r="I33" s="20">
        <v>673054.48</v>
      </c>
      <c r="J33" s="20">
        <v>716279.94</v>
      </c>
      <c r="K33" s="20">
        <v>711211.23</v>
      </c>
      <c r="L33" s="20">
        <v>677472.79</v>
      </c>
      <c r="M33" s="20">
        <v>910481.37</v>
      </c>
    </row>
    <row r="34" spans="1:13" x14ac:dyDescent="0.2">
      <c r="A34" s="14" t="s">
        <v>23</v>
      </c>
      <c r="B34" s="20">
        <v>54831.979999999996</v>
      </c>
      <c r="C34" s="20">
        <v>1336.32</v>
      </c>
      <c r="D34" s="20">
        <v>7192.8</v>
      </c>
      <c r="E34" s="20">
        <v>3824.64</v>
      </c>
      <c r="F34" s="20">
        <v>2350.08</v>
      </c>
      <c r="G34" s="41">
        <v>2257.92</v>
      </c>
      <c r="H34" s="41">
        <v>9.9</v>
      </c>
      <c r="I34" s="41">
        <v>1726.64</v>
      </c>
      <c r="J34" s="41">
        <v>1941.6000000000001</v>
      </c>
      <c r="K34" s="41">
        <v>4292.95</v>
      </c>
      <c r="L34" s="41">
        <v>13077.5</v>
      </c>
      <c r="M34" s="41">
        <v>13059.07</v>
      </c>
    </row>
    <row r="35" spans="1:13" ht="14.25" x14ac:dyDescent="0.2">
      <c r="A35" s="14" t="s">
        <v>24</v>
      </c>
      <c r="B35" s="20">
        <v>1156818.25</v>
      </c>
      <c r="C35" s="20">
        <v>1085273.6299999999</v>
      </c>
      <c r="D35" s="20">
        <v>1021314.17</v>
      </c>
      <c r="E35" s="20">
        <v>1126830.6000000001</v>
      </c>
      <c r="F35" s="20">
        <v>1286239.99</v>
      </c>
      <c r="G35" s="20">
        <v>1272715.76</v>
      </c>
      <c r="H35" s="20">
        <v>1056364.8400000001</v>
      </c>
      <c r="I35" s="20">
        <v>1221595.51</v>
      </c>
      <c r="J35" s="20">
        <v>1760886.47</v>
      </c>
      <c r="K35" s="20">
        <v>1203344.47</v>
      </c>
      <c r="L35" s="20">
        <v>1656276.49</v>
      </c>
      <c r="M35" s="20">
        <v>1856972.41</v>
      </c>
    </row>
    <row r="36" spans="1:13" ht="14.25" x14ac:dyDescent="0.2">
      <c r="A36" s="14" t="s">
        <v>25</v>
      </c>
      <c r="B36" s="20">
        <v>12510497.149999999</v>
      </c>
      <c r="C36" s="20">
        <v>8726425.4799999986</v>
      </c>
      <c r="D36" s="20">
        <v>10308769.370000001</v>
      </c>
      <c r="E36" s="20">
        <v>9281522.6699999999</v>
      </c>
      <c r="F36" s="20">
        <v>9702721.8800000008</v>
      </c>
      <c r="G36" s="20">
        <v>10714538.440000001</v>
      </c>
      <c r="H36" s="20">
        <v>10494097.52</v>
      </c>
      <c r="I36" s="20">
        <v>11375506.120000001</v>
      </c>
      <c r="J36" s="20">
        <v>11874196.040000001</v>
      </c>
      <c r="K36" s="20">
        <v>10708857.600000001</v>
      </c>
      <c r="L36" s="20">
        <v>14932092.639999999</v>
      </c>
      <c r="M36" s="20">
        <v>14110067.460000001</v>
      </c>
    </row>
    <row r="37" spans="1:13" x14ac:dyDescent="0.2">
      <c r="A37" s="14" t="s">
        <v>26</v>
      </c>
      <c r="B37" s="20">
        <v>1942853.48</v>
      </c>
      <c r="C37" s="20">
        <v>1752203.5000000002</v>
      </c>
      <c r="D37" s="20">
        <v>1548701.5499999998</v>
      </c>
      <c r="E37" s="20">
        <v>2305635.5</v>
      </c>
      <c r="F37" s="20">
        <v>1200066.3999999999</v>
      </c>
      <c r="G37" s="20">
        <v>1281087.42</v>
      </c>
      <c r="H37" s="20">
        <v>1676078.8900000001</v>
      </c>
      <c r="I37" s="20">
        <v>1185961.3800000001</v>
      </c>
      <c r="J37" s="20">
        <v>1800913.7800000003</v>
      </c>
      <c r="K37" s="20">
        <v>1551801.9200000002</v>
      </c>
      <c r="L37" s="20">
        <v>1429435.84</v>
      </c>
      <c r="M37" s="20">
        <v>1981713.2200000002</v>
      </c>
    </row>
    <row r="38" spans="1:13" x14ac:dyDescent="0.2">
      <c r="A38" s="14" t="s">
        <v>27</v>
      </c>
      <c r="B38" s="20">
        <v>3928.2</v>
      </c>
      <c r="C38" s="20">
        <v>2640</v>
      </c>
      <c r="D38" s="20">
        <v>5253.6</v>
      </c>
      <c r="E38" s="20">
        <v>1452</v>
      </c>
      <c r="F38" s="20">
        <v>1074.48</v>
      </c>
      <c r="G38" s="20">
        <v>1074.48</v>
      </c>
      <c r="H38" s="20">
        <v>429.79</v>
      </c>
      <c r="I38" s="20">
        <v>726</v>
      </c>
      <c r="J38" s="20">
        <v>1654.89</v>
      </c>
      <c r="K38" s="20">
        <v>804.06000000000006</v>
      </c>
      <c r="L38" s="20">
        <v>6897.55</v>
      </c>
      <c r="M38" s="20">
        <v>1258.4000000000001</v>
      </c>
    </row>
    <row r="39" spans="1:13" ht="14.25" x14ac:dyDescent="0.2">
      <c r="A39" s="14" t="s">
        <v>28</v>
      </c>
      <c r="B39" s="20">
        <v>76832.97</v>
      </c>
      <c r="C39" s="20">
        <v>41482.080000000002</v>
      </c>
      <c r="D39" s="20">
        <v>66813.17</v>
      </c>
      <c r="E39" s="20">
        <v>81067.8</v>
      </c>
      <c r="F39" s="20">
        <v>94056.489999999991</v>
      </c>
      <c r="G39" s="20">
        <v>58025.58</v>
      </c>
      <c r="H39" s="20">
        <v>49806.81</v>
      </c>
      <c r="I39" s="20">
        <v>47691.490000000005</v>
      </c>
      <c r="J39" s="20">
        <v>102812.26</v>
      </c>
      <c r="K39" s="20">
        <v>62179.520000000004</v>
      </c>
      <c r="L39" s="20">
        <v>81206.97</v>
      </c>
      <c r="M39" s="20">
        <v>57398.22</v>
      </c>
    </row>
    <row r="40" spans="1:13" x14ac:dyDescent="0.2">
      <c r="A40" s="14" t="s">
        <v>29</v>
      </c>
      <c r="B40" s="20">
        <v>1017482.02</v>
      </c>
      <c r="C40" s="20">
        <v>628042.66999999993</v>
      </c>
      <c r="D40" s="20">
        <v>1137406.3899999999</v>
      </c>
      <c r="E40" s="20">
        <v>1243287.31</v>
      </c>
      <c r="F40" s="20">
        <v>1323413.51</v>
      </c>
      <c r="G40" s="20">
        <v>760385.13</v>
      </c>
      <c r="H40" s="20">
        <v>1302001.28</v>
      </c>
      <c r="I40" s="20">
        <v>1356628.96</v>
      </c>
      <c r="J40" s="20">
        <v>1391920.64</v>
      </c>
      <c r="K40" s="20">
        <v>1318464.2799999998</v>
      </c>
      <c r="L40" s="20">
        <v>1199388.48</v>
      </c>
      <c r="M40" s="20">
        <v>1451432.8699999999</v>
      </c>
    </row>
    <row r="41" spans="1:13" x14ac:dyDescent="0.2">
      <c r="A41" s="14" t="s">
        <v>30</v>
      </c>
      <c r="B41" s="20">
        <v>8386680.9100000001</v>
      </c>
      <c r="C41" s="20">
        <v>5496580.21</v>
      </c>
      <c r="D41" s="20">
        <v>6766269.5599999996</v>
      </c>
      <c r="E41" s="20">
        <v>5737085.9100000001</v>
      </c>
      <c r="F41" s="20">
        <v>6707266.1600000001</v>
      </c>
      <c r="G41" s="20">
        <v>6061044.0500000007</v>
      </c>
      <c r="H41" s="20">
        <v>6186901.1500000004</v>
      </c>
      <c r="I41" s="20">
        <v>6546793.9500000002</v>
      </c>
      <c r="J41" s="20">
        <v>7481876.4900000002</v>
      </c>
      <c r="K41" s="20">
        <v>6699951.1399999997</v>
      </c>
      <c r="L41" s="20">
        <v>6397031.9500000002</v>
      </c>
      <c r="M41" s="20">
        <v>7148346.5100000007</v>
      </c>
    </row>
    <row r="42" spans="1:13" x14ac:dyDescent="0.2">
      <c r="A42" s="1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4.25" x14ac:dyDescent="0.2">
      <c r="A43" s="12" t="s">
        <v>31</v>
      </c>
      <c r="B43" s="22">
        <f t="shared" ref="B43:C43" si="48">SUM(B44:B64)</f>
        <v>18682637.281999994</v>
      </c>
      <c r="C43" s="22">
        <f t="shared" si="48"/>
        <v>14145777.481000001</v>
      </c>
      <c r="D43" s="22">
        <f t="shared" ref="D43:E43" si="49">SUM(D44:D64)</f>
        <v>10928430.157999998</v>
      </c>
      <c r="E43" s="22">
        <f t="shared" si="49"/>
        <v>13100015.805000005</v>
      </c>
      <c r="F43" s="22">
        <f t="shared" ref="F43:G43" si="50">SUM(F44:F64)</f>
        <v>11391334.116</v>
      </c>
      <c r="G43" s="22">
        <f t="shared" si="50"/>
        <v>11968803.496000001</v>
      </c>
      <c r="H43" s="22">
        <f t="shared" ref="H43:I43" si="51">SUM(H44:H64)</f>
        <v>12149030.074000001</v>
      </c>
      <c r="I43" s="22">
        <f t="shared" si="51"/>
        <v>12364023.009999996</v>
      </c>
      <c r="J43" s="22">
        <f t="shared" ref="J43:K43" si="52">SUM(J44:J64)</f>
        <v>12911059.642999999</v>
      </c>
      <c r="K43" s="22">
        <f t="shared" si="52"/>
        <v>13201991.749</v>
      </c>
      <c r="L43" s="22">
        <f t="shared" ref="L43:M43" si="53">SUM(L44:L64)</f>
        <v>12879952.192999998</v>
      </c>
      <c r="M43" s="22">
        <f t="shared" si="53"/>
        <v>14750181.690999998</v>
      </c>
    </row>
    <row r="44" spans="1:13" x14ac:dyDescent="0.2">
      <c r="A44" s="14" t="s">
        <v>11</v>
      </c>
      <c r="B44" s="23">
        <v>15605830.657</v>
      </c>
      <c r="C44" s="23">
        <v>11727084.664000001</v>
      </c>
      <c r="D44" s="23">
        <v>8532420.7699999996</v>
      </c>
      <c r="E44" s="23">
        <v>10559853.116</v>
      </c>
      <c r="F44" s="23">
        <v>9063390.5170000009</v>
      </c>
      <c r="G44" s="23">
        <v>9631102.6899999995</v>
      </c>
      <c r="H44" s="23">
        <v>9625283.4240000006</v>
      </c>
      <c r="I44" s="23">
        <v>9858754.0629999992</v>
      </c>
      <c r="J44" s="23">
        <v>10077954.113</v>
      </c>
      <c r="K44" s="23">
        <v>10663915.265000001</v>
      </c>
      <c r="L44" s="23">
        <v>10004710.222999999</v>
      </c>
      <c r="M44" s="23">
        <v>11603195.643999999</v>
      </c>
    </row>
    <row r="45" spans="1:13" x14ac:dyDescent="0.2">
      <c r="A45" s="14" t="s">
        <v>12</v>
      </c>
      <c r="B45" s="23">
        <v>1779.146</v>
      </c>
      <c r="C45" s="23">
        <v>804.226</v>
      </c>
      <c r="D45" s="23">
        <v>659.80399999999997</v>
      </c>
      <c r="E45" s="23">
        <v>773.673</v>
      </c>
      <c r="F45" s="23">
        <v>1699.2719999999999</v>
      </c>
      <c r="G45" s="23">
        <v>3030.201</v>
      </c>
      <c r="H45" s="23">
        <v>743.52499999999998</v>
      </c>
      <c r="I45" s="23">
        <v>618.673</v>
      </c>
      <c r="J45" s="23">
        <v>1891.0229999999999</v>
      </c>
      <c r="K45" s="23">
        <v>645.90800000000002</v>
      </c>
      <c r="L45" s="23">
        <v>935.10599999999999</v>
      </c>
      <c r="M45" s="23">
        <v>1163.481</v>
      </c>
    </row>
    <row r="46" spans="1:13" x14ac:dyDescent="0.2">
      <c r="A46" s="14" t="s">
        <v>32</v>
      </c>
      <c r="B46" s="23">
        <v>128187.74</v>
      </c>
      <c r="C46" s="23">
        <v>91810.456999999995</v>
      </c>
      <c r="D46" s="23">
        <v>58196.15</v>
      </c>
      <c r="E46" s="23">
        <v>45489.89</v>
      </c>
      <c r="F46" s="23">
        <v>95110.04</v>
      </c>
      <c r="G46" s="23">
        <v>86354.240000000005</v>
      </c>
      <c r="H46" s="23">
        <v>101606.59</v>
      </c>
      <c r="I46" s="23">
        <v>103670.955</v>
      </c>
      <c r="J46" s="23">
        <v>122791.66</v>
      </c>
      <c r="K46" s="23">
        <v>138096.149</v>
      </c>
      <c r="L46" s="23">
        <v>102973.545</v>
      </c>
      <c r="M46" s="23">
        <v>98223.985000000001</v>
      </c>
    </row>
    <row r="47" spans="1:13" x14ac:dyDescent="0.2">
      <c r="A47" s="14" t="s">
        <v>33</v>
      </c>
      <c r="B47" s="23">
        <v>95534.804000000004</v>
      </c>
      <c r="C47" s="23">
        <v>72909.895999999993</v>
      </c>
      <c r="D47" s="23">
        <v>77128.046000000002</v>
      </c>
      <c r="E47" s="23">
        <v>59799.934999999998</v>
      </c>
      <c r="F47" s="23">
        <v>109502.26</v>
      </c>
      <c r="G47" s="23">
        <v>60331.362000000001</v>
      </c>
      <c r="H47" s="23">
        <v>71195.820000000007</v>
      </c>
      <c r="I47" s="23">
        <v>68831.494999999995</v>
      </c>
      <c r="J47" s="23">
        <v>88522.820999999996</v>
      </c>
      <c r="K47" s="23">
        <v>65091.201000000001</v>
      </c>
      <c r="L47" s="23">
        <v>74697.255999999994</v>
      </c>
      <c r="M47" s="23">
        <v>81226.551999999996</v>
      </c>
    </row>
    <row r="48" spans="1:13" x14ac:dyDescent="0.2">
      <c r="A48" s="14" t="s">
        <v>15</v>
      </c>
      <c r="B48" s="23">
        <v>43969.62</v>
      </c>
      <c r="C48" s="23">
        <v>37649.74</v>
      </c>
      <c r="D48" s="23">
        <v>36239.06</v>
      </c>
      <c r="E48" s="23">
        <v>51684.675000000003</v>
      </c>
      <c r="F48" s="23">
        <v>53486.616999999998</v>
      </c>
      <c r="G48" s="23">
        <v>49179.21</v>
      </c>
      <c r="H48" s="23">
        <v>41979.72</v>
      </c>
      <c r="I48" s="23">
        <v>49294.23</v>
      </c>
      <c r="J48" s="23">
        <v>63038.28</v>
      </c>
      <c r="K48" s="23">
        <v>43418.970999999998</v>
      </c>
      <c r="L48" s="23">
        <v>52898.87</v>
      </c>
      <c r="M48" s="23">
        <v>66949.990000000005</v>
      </c>
    </row>
    <row r="49" spans="1:13" x14ac:dyDescent="0.2">
      <c r="A49" s="14" t="s">
        <v>34</v>
      </c>
      <c r="B49" s="23">
        <v>101091.16</v>
      </c>
      <c r="C49" s="23">
        <v>76980.009999999995</v>
      </c>
      <c r="D49" s="23">
        <v>86438.232000000004</v>
      </c>
      <c r="E49" s="23">
        <v>93165.774999999994</v>
      </c>
      <c r="F49" s="23">
        <v>83536.12</v>
      </c>
      <c r="G49" s="23">
        <v>80257.25</v>
      </c>
      <c r="H49" s="23">
        <v>74748.259999999995</v>
      </c>
      <c r="I49" s="23">
        <v>102609.791</v>
      </c>
      <c r="J49" s="23">
        <v>80740.17</v>
      </c>
      <c r="K49" s="23">
        <v>72209.589000000007</v>
      </c>
      <c r="L49" s="23">
        <v>84306.95</v>
      </c>
      <c r="M49" s="23">
        <v>89965.27</v>
      </c>
    </row>
    <row r="50" spans="1:13" x14ac:dyDescent="0.2">
      <c r="A50" s="14" t="s">
        <v>89</v>
      </c>
      <c r="B50" s="24" t="s">
        <v>73</v>
      </c>
      <c r="C50" s="24" t="s">
        <v>73</v>
      </c>
      <c r="D50" s="24" t="s">
        <v>73</v>
      </c>
      <c r="E50" s="24" t="s">
        <v>73</v>
      </c>
      <c r="F50" s="24" t="s">
        <v>73</v>
      </c>
      <c r="G50" s="24" t="s">
        <v>73</v>
      </c>
      <c r="H50" s="23">
        <v>198.4</v>
      </c>
      <c r="I50" s="23">
        <v>162.12</v>
      </c>
      <c r="J50" s="23">
        <v>315</v>
      </c>
      <c r="K50" s="23">
        <v>664.2</v>
      </c>
      <c r="L50" s="23">
        <v>709.6</v>
      </c>
      <c r="M50" s="23">
        <v>103.36</v>
      </c>
    </row>
    <row r="51" spans="1:13" ht="14.25" x14ac:dyDescent="0.2">
      <c r="A51" s="14" t="s">
        <v>17</v>
      </c>
      <c r="B51" s="23">
        <v>113491.67</v>
      </c>
      <c r="C51" s="23">
        <v>85091.869000000006</v>
      </c>
      <c r="D51" s="23">
        <v>93185.57</v>
      </c>
      <c r="E51" s="23">
        <v>65144.6</v>
      </c>
      <c r="F51" s="23">
        <v>86931.967999999993</v>
      </c>
      <c r="G51" s="23">
        <v>66779.255000000005</v>
      </c>
      <c r="H51" s="23">
        <v>63474.856</v>
      </c>
      <c r="I51" s="23">
        <v>70285.91</v>
      </c>
      <c r="J51" s="23">
        <v>77463.558999999994</v>
      </c>
      <c r="K51" s="23">
        <v>79491.678</v>
      </c>
      <c r="L51" s="23">
        <v>70120.84</v>
      </c>
      <c r="M51" s="23">
        <v>74155.107000000004</v>
      </c>
    </row>
    <row r="52" spans="1:13" ht="14.25" x14ac:dyDescent="0.2">
      <c r="A52" s="14" t="s">
        <v>18</v>
      </c>
      <c r="B52" s="23">
        <v>172637.43700000001</v>
      </c>
      <c r="C52" s="23">
        <v>247863.58</v>
      </c>
      <c r="D52" s="23">
        <v>134925.20000000001</v>
      </c>
      <c r="E52" s="23">
        <v>184433.318</v>
      </c>
      <c r="F52" s="23">
        <v>171537.845</v>
      </c>
      <c r="G52" s="23">
        <v>138981.111</v>
      </c>
      <c r="H52" s="23">
        <v>224373.315</v>
      </c>
      <c r="I52" s="23">
        <v>267745.96399999998</v>
      </c>
      <c r="J52" s="23">
        <v>198896.147</v>
      </c>
      <c r="K52" s="23">
        <v>146075.36499999999</v>
      </c>
      <c r="L52" s="23">
        <v>157640.226</v>
      </c>
      <c r="M52" s="23">
        <v>250412.58900000001</v>
      </c>
    </row>
    <row r="53" spans="1:13" ht="14.25" x14ac:dyDescent="0.2">
      <c r="A53" s="14" t="s">
        <v>19</v>
      </c>
      <c r="B53" s="23">
        <v>2768.1419999999998</v>
      </c>
      <c r="C53" s="23">
        <v>1149.231</v>
      </c>
      <c r="D53" s="23">
        <v>784.5</v>
      </c>
      <c r="E53" s="23">
        <v>949.12599999999998</v>
      </c>
      <c r="F53" s="23">
        <v>493.78500000000003</v>
      </c>
      <c r="G53" s="23">
        <v>4166.5600000000004</v>
      </c>
      <c r="H53" s="23">
        <v>570.54999999999995</v>
      </c>
      <c r="I53" s="23">
        <v>646.00599999999997</v>
      </c>
      <c r="J53" s="23">
        <v>467.03</v>
      </c>
      <c r="K53" s="23">
        <v>442.95</v>
      </c>
      <c r="L53" s="23">
        <v>571.79999999999995</v>
      </c>
      <c r="M53" s="23">
        <v>708.04399999999998</v>
      </c>
    </row>
    <row r="54" spans="1:13" x14ac:dyDescent="0.2">
      <c r="A54" s="14" t="s">
        <v>20</v>
      </c>
      <c r="B54" s="23">
        <v>97103.131999999998</v>
      </c>
      <c r="C54" s="23">
        <v>95388.85</v>
      </c>
      <c r="D54" s="23">
        <v>33920.54</v>
      </c>
      <c r="E54" s="23">
        <v>30683.71</v>
      </c>
      <c r="F54" s="23">
        <v>29788.48</v>
      </c>
      <c r="G54" s="23">
        <v>29018.29</v>
      </c>
      <c r="H54" s="23">
        <v>27442.81</v>
      </c>
      <c r="I54" s="23">
        <v>29392.345000000001</v>
      </c>
      <c r="J54" s="23">
        <v>38025.226999999999</v>
      </c>
      <c r="K54" s="23">
        <v>62092.233999999997</v>
      </c>
      <c r="L54" s="23">
        <v>38532.754999999997</v>
      </c>
      <c r="M54" s="23">
        <v>45517.27</v>
      </c>
    </row>
    <row r="55" spans="1:13" x14ac:dyDescent="0.2">
      <c r="A55" s="14" t="s">
        <v>21</v>
      </c>
      <c r="B55" s="23">
        <v>80932.145000000004</v>
      </c>
      <c r="C55" s="23">
        <v>76652.544999999998</v>
      </c>
      <c r="D55" s="23">
        <v>116342.785</v>
      </c>
      <c r="E55" s="23">
        <v>112378.905</v>
      </c>
      <c r="F55" s="23">
        <v>66465.574999999997</v>
      </c>
      <c r="G55" s="23">
        <v>111355.58500000001</v>
      </c>
      <c r="H55" s="23">
        <v>100552.29</v>
      </c>
      <c r="I55" s="23">
        <v>72702.45</v>
      </c>
      <c r="J55" s="23">
        <v>74152.414999999994</v>
      </c>
      <c r="K55" s="23">
        <v>91720.675000000003</v>
      </c>
      <c r="L55" s="23">
        <v>87015.202000000005</v>
      </c>
      <c r="M55" s="23">
        <v>81396.645000000004</v>
      </c>
    </row>
    <row r="56" spans="1:13" x14ac:dyDescent="0.2">
      <c r="A56" s="14" t="s">
        <v>22</v>
      </c>
      <c r="B56" s="23">
        <v>28957.7</v>
      </c>
      <c r="C56" s="23">
        <v>18110.169999999998</v>
      </c>
      <c r="D56" s="23">
        <v>15951.08</v>
      </c>
      <c r="E56" s="23">
        <v>21809.3</v>
      </c>
      <c r="F56" s="23">
        <v>23915.84</v>
      </c>
      <c r="G56" s="23">
        <v>21486.035</v>
      </c>
      <c r="H56" s="23">
        <v>20618.169999999998</v>
      </c>
      <c r="I56" s="23">
        <v>19372.981</v>
      </c>
      <c r="J56" s="23">
        <v>24938.59</v>
      </c>
      <c r="K56" s="23">
        <v>30054.34</v>
      </c>
      <c r="L56" s="23">
        <v>18321.325000000001</v>
      </c>
      <c r="M56" s="23">
        <v>24459.89</v>
      </c>
    </row>
    <row r="57" spans="1:13" x14ac:dyDescent="0.2">
      <c r="A57" s="14" t="s">
        <v>23</v>
      </c>
      <c r="B57" s="23">
        <v>91376.04</v>
      </c>
      <c r="C57" s="23">
        <v>2227.1999999999998</v>
      </c>
      <c r="D57" s="23">
        <v>11988</v>
      </c>
      <c r="E57" s="23">
        <v>6374.4</v>
      </c>
      <c r="F57" s="23">
        <v>3916.8</v>
      </c>
      <c r="G57" s="23">
        <v>3763.2</v>
      </c>
      <c r="H57" s="23">
        <v>3</v>
      </c>
      <c r="I57" s="23">
        <v>2015.52</v>
      </c>
      <c r="J57" s="23">
        <v>3232.4</v>
      </c>
      <c r="K57" s="23">
        <v>4770.66</v>
      </c>
      <c r="L57" s="23">
        <v>21795.84</v>
      </c>
      <c r="M57" s="23">
        <v>21765.119999999999</v>
      </c>
    </row>
    <row r="58" spans="1:13" ht="14.25" x14ac:dyDescent="0.2">
      <c r="A58" s="14" t="s">
        <v>24</v>
      </c>
      <c r="B58" s="23">
        <v>128621.51</v>
      </c>
      <c r="C58" s="23">
        <v>116385.895</v>
      </c>
      <c r="D58" s="23">
        <v>109432.951</v>
      </c>
      <c r="E58" s="23">
        <v>118223.012</v>
      </c>
      <c r="F58" s="23">
        <v>134989.39199999999</v>
      </c>
      <c r="G58" s="23">
        <v>132930.82</v>
      </c>
      <c r="H58" s="23">
        <v>110606.815</v>
      </c>
      <c r="I58" s="23">
        <v>128601.268</v>
      </c>
      <c r="J58" s="23">
        <v>177381.61</v>
      </c>
      <c r="K58" s="23">
        <v>130713.618</v>
      </c>
      <c r="L58" s="23">
        <v>174381.94200000001</v>
      </c>
      <c r="M58" s="23">
        <v>195999.652</v>
      </c>
    </row>
    <row r="59" spans="1:13" ht="14.25" x14ac:dyDescent="0.2">
      <c r="A59" s="14" t="s">
        <v>25</v>
      </c>
      <c r="B59" s="23">
        <v>1075477.2</v>
      </c>
      <c r="C59" s="23">
        <v>756480.33400000003</v>
      </c>
      <c r="D59" s="23">
        <v>873197.57</v>
      </c>
      <c r="E59" s="23">
        <v>796515.951</v>
      </c>
      <c r="F59" s="23">
        <v>836354.57</v>
      </c>
      <c r="G59" s="23">
        <v>921372.64</v>
      </c>
      <c r="H59" s="23">
        <v>899546.21299999999</v>
      </c>
      <c r="I59" s="23">
        <v>974880.11499999999</v>
      </c>
      <c r="J59" s="23">
        <v>1026215.55</v>
      </c>
      <c r="K59" s="23">
        <v>926932.07400000002</v>
      </c>
      <c r="L59" s="23">
        <v>1290313.7080000001</v>
      </c>
      <c r="M59" s="23">
        <v>1216520.7250000001</v>
      </c>
    </row>
    <row r="60" spans="1:13" x14ac:dyDescent="0.2">
      <c r="A60" s="14" t="s">
        <v>26</v>
      </c>
      <c r="B60" s="23">
        <v>636524.90700000001</v>
      </c>
      <c r="C60" s="23">
        <v>559216.495</v>
      </c>
      <c r="D60" s="23">
        <v>517874.27</v>
      </c>
      <c r="E60" s="23">
        <v>748239.98600000003</v>
      </c>
      <c r="F60" s="23">
        <v>396431.337</v>
      </c>
      <c r="G60" s="23">
        <v>432160.73200000002</v>
      </c>
      <c r="H60" s="23">
        <v>569796.821</v>
      </c>
      <c r="I60" s="23">
        <v>386774.27799999999</v>
      </c>
      <c r="J60" s="23">
        <v>594316.777</v>
      </c>
      <c r="K60" s="23">
        <v>511765.56800000003</v>
      </c>
      <c r="L60" s="23">
        <v>478357.30800000002</v>
      </c>
      <c r="M60" s="23">
        <v>650692.81999999995</v>
      </c>
    </row>
    <row r="61" spans="1:13" x14ac:dyDescent="0.2">
      <c r="A61" s="14" t="s">
        <v>27</v>
      </c>
      <c r="B61" s="23">
        <v>845.7</v>
      </c>
      <c r="C61" s="23">
        <v>600</v>
      </c>
      <c r="D61" s="23">
        <v>1215</v>
      </c>
      <c r="E61" s="23">
        <v>750</v>
      </c>
      <c r="F61" s="23">
        <v>555</v>
      </c>
      <c r="G61" s="23">
        <v>555</v>
      </c>
      <c r="H61" s="23">
        <v>66</v>
      </c>
      <c r="I61" s="23">
        <v>375</v>
      </c>
      <c r="J61" s="23">
        <v>854.8</v>
      </c>
      <c r="K61" s="23">
        <v>410.75</v>
      </c>
      <c r="L61" s="23">
        <v>899.6</v>
      </c>
      <c r="M61" s="23">
        <v>650</v>
      </c>
    </row>
    <row r="62" spans="1:13" ht="14.25" x14ac:dyDescent="0.2">
      <c r="A62" s="14" t="s">
        <v>28</v>
      </c>
      <c r="B62" s="23">
        <v>6578.7</v>
      </c>
      <c r="C62" s="23">
        <v>3020.65</v>
      </c>
      <c r="D62" s="23">
        <v>4814.5219999999999</v>
      </c>
      <c r="E62" s="23">
        <v>6782.15</v>
      </c>
      <c r="F62" s="23">
        <v>7455.5</v>
      </c>
      <c r="G62" s="23">
        <v>4350.6000000000004</v>
      </c>
      <c r="H62" s="23">
        <v>4344.6000000000004</v>
      </c>
      <c r="I62" s="23">
        <v>3483.87</v>
      </c>
      <c r="J62" s="23">
        <v>7676.28</v>
      </c>
      <c r="K62" s="23">
        <v>4906.87</v>
      </c>
      <c r="L62" s="23">
        <v>6253.09</v>
      </c>
      <c r="M62" s="23">
        <v>4235.6000000000004</v>
      </c>
    </row>
    <row r="63" spans="1:13" x14ac:dyDescent="0.2">
      <c r="A63" s="14" t="s">
        <v>29</v>
      </c>
      <c r="B63" s="23">
        <v>29420.775000000001</v>
      </c>
      <c r="C63" s="23">
        <v>18372.134999999998</v>
      </c>
      <c r="D63" s="23">
        <v>32830.824999999997</v>
      </c>
      <c r="E63" s="23">
        <v>38342.232000000004</v>
      </c>
      <c r="F63" s="23">
        <v>39030.845000000001</v>
      </c>
      <c r="G63" s="23">
        <v>22656.064999999999</v>
      </c>
      <c r="H63" s="23">
        <v>39185.17</v>
      </c>
      <c r="I63" s="23">
        <v>40035.620000000003</v>
      </c>
      <c r="J63" s="23">
        <v>40559.235000000001</v>
      </c>
      <c r="K63" s="23">
        <v>38142.260999999999</v>
      </c>
      <c r="L63" s="23">
        <v>37263.46</v>
      </c>
      <c r="M63" s="23">
        <v>41907.089999999997</v>
      </c>
    </row>
    <row r="64" spans="1:13" x14ac:dyDescent="0.2">
      <c r="A64" s="14" t="s">
        <v>30</v>
      </c>
      <c r="B64" s="23">
        <v>241509.09700000001</v>
      </c>
      <c r="C64" s="23">
        <v>157979.53400000001</v>
      </c>
      <c r="D64" s="23">
        <v>190885.283</v>
      </c>
      <c r="E64" s="23">
        <v>158622.05100000001</v>
      </c>
      <c r="F64" s="23">
        <v>186742.353</v>
      </c>
      <c r="G64" s="23">
        <v>168972.65</v>
      </c>
      <c r="H64" s="23">
        <v>172693.72500000001</v>
      </c>
      <c r="I64" s="23">
        <v>183770.356</v>
      </c>
      <c r="J64" s="23">
        <v>211626.95600000001</v>
      </c>
      <c r="K64" s="23">
        <v>190431.42300000001</v>
      </c>
      <c r="L64" s="23">
        <v>177253.54699999999</v>
      </c>
      <c r="M64" s="23">
        <v>200932.85699999999</v>
      </c>
    </row>
    <row r="65" spans="1:13" x14ac:dyDescent="0.2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x14ac:dyDescent="0.2">
      <c r="A66" s="1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4.25" x14ac:dyDescent="0.2">
      <c r="A67" s="12" t="s">
        <v>35</v>
      </c>
      <c r="B67" s="19">
        <f t="shared" ref="B67:C67" si="54">SUM(B68:B76)</f>
        <v>120195307.82000001</v>
      </c>
      <c r="C67" s="19">
        <f t="shared" si="54"/>
        <v>321001873.71999997</v>
      </c>
      <c r="D67" s="19">
        <f t="shared" ref="D67:E67" si="55">SUM(D68:D76)</f>
        <v>12238845.989999998</v>
      </c>
      <c r="E67" s="19">
        <f t="shared" si="55"/>
        <v>22326257.25</v>
      </c>
      <c r="F67" s="19">
        <f t="shared" ref="F67:G67" si="56">SUM(F68:F76)</f>
        <v>33107722.43</v>
      </c>
      <c r="G67" s="19">
        <f t="shared" si="56"/>
        <v>68268171.920000002</v>
      </c>
      <c r="H67" s="19">
        <f t="shared" ref="H67:I67" si="57">SUM(H68:H76)</f>
        <v>85905517.570000023</v>
      </c>
      <c r="I67" s="19">
        <f t="shared" si="57"/>
        <v>97696034.060000002</v>
      </c>
      <c r="J67" s="19">
        <f t="shared" ref="J67:K67" si="58">SUM(J68:J76)</f>
        <v>97098629.520000011</v>
      </c>
      <c r="K67" s="19">
        <f t="shared" si="58"/>
        <v>91442886.159999996</v>
      </c>
      <c r="L67" s="19">
        <f t="shared" ref="L67:M67" si="59">SUM(L68:L76)</f>
        <v>101639394.27999999</v>
      </c>
      <c r="M67" s="19">
        <f t="shared" si="59"/>
        <v>116290780.72000001</v>
      </c>
    </row>
    <row r="68" spans="1:13" x14ac:dyDescent="0.2">
      <c r="A68" s="14" t="s">
        <v>36</v>
      </c>
      <c r="B68" s="20">
        <v>3220936.32</v>
      </c>
      <c r="C68" s="20">
        <v>1644342</v>
      </c>
      <c r="D68" s="20">
        <v>96726</v>
      </c>
      <c r="E68" s="20">
        <v>38822</v>
      </c>
      <c r="F68" s="20">
        <v>52640</v>
      </c>
      <c r="G68" s="20">
        <v>35532</v>
      </c>
      <c r="H68" s="20">
        <v>6580</v>
      </c>
      <c r="I68" s="20">
        <v>377428.8</v>
      </c>
      <c r="J68" s="20">
        <v>2576201.6</v>
      </c>
      <c r="K68" s="20">
        <v>236748.4</v>
      </c>
      <c r="L68" s="20">
        <v>301725.90000000002</v>
      </c>
      <c r="M68" s="20">
        <v>624178.80000000005</v>
      </c>
    </row>
    <row r="69" spans="1:13" x14ac:dyDescent="0.2">
      <c r="A69" s="14" t="s">
        <v>37</v>
      </c>
      <c r="B69" s="20">
        <v>277320.68</v>
      </c>
      <c r="C69" s="20">
        <v>277636.52</v>
      </c>
      <c r="D69" s="20">
        <v>75275.199999999997</v>
      </c>
      <c r="E69" s="20">
        <v>111860</v>
      </c>
      <c r="F69" s="20">
        <v>167790</v>
      </c>
      <c r="G69" s="20">
        <v>196689.36</v>
      </c>
      <c r="H69" s="20">
        <v>167790</v>
      </c>
      <c r="I69" s="20">
        <v>381179.4</v>
      </c>
      <c r="J69" s="20">
        <v>194458.74</v>
      </c>
      <c r="K69" s="20">
        <v>143604.88</v>
      </c>
      <c r="L69" s="20">
        <v>88147.26</v>
      </c>
      <c r="M69" s="20">
        <v>238169.68</v>
      </c>
    </row>
    <row r="70" spans="1:13" ht="14.25" x14ac:dyDescent="0.2">
      <c r="A70" s="14" t="s">
        <v>38</v>
      </c>
      <c r="B70" s="20">
        <v>115647031.39000002</v>
      </c>
      <c r="C70" s="20">
        <v>317371101.07999998</v>
      </c>
      <c r="D70" s="20">
        <v>11606952.27</v>
      </c>
      <c r="E70" s="20">
        <v>21694914.409999996</v>
      </c>
      <c r="F70" s="20">
        <v>32380264.039999999</v>
      </c>
      <c r="G70" s="20">
        <v>67304793.010000005</v>
      </c>
      <c r="H70" s="20">
        <v>85116109.100000009</v>
      </c>
      <c r="I70" s="20">
        <v>96032081.409999996</v>
      </c>
      <c r="J70" s="20">
        <v>93844345.640000001</v>
      </c>
      <c r="K70" s="20">
        <v>90531254.780000001</v>
      </c>
      <c r="L70" s="20">
        <v>100485247.00999999</v>
      </c>
      <c r="M70" s="20">
        <v>114076201.3</v>
      </c>
    </row>
    <row r="71" spans="1:13" ht="14.25" x14ac:dyDescent="0.2">
      <c r="A71" s="14" t="s">
        <v>39</v>
      </c>
      <c r="B71" s="20">
        <v>212023.93</v>
      </c>
      <c r="C71" s="20">
        <v>243799.61000000002</v>
      </c>
      <c r="D71" s="20">
        <v>296543.62</v>
      </c>
      <c r="E71" s="20">
        <v>224019.53</v>
      </c>
      <c r="F71" s="20">
        <v>230490.27</v>
      </c>
      <c r="G71" s="20">
        <v>254140.35</v>
      </c>
      <c r="H71" s="20">
        <v>311868.28999999998</v>
      </c>
      <c r="I71" s="20">
        <v>289923.89</v>
      </c>
      <c r="J71" s="20">
        <v>231382.63</v>
      </c>
      <c r="K71" s="20">
        <v>183204.76</v>
      </c>
      <c r="L71" s="20">
        <v>258018.77</v>
      </c>
      <c r="M71" s="20">
        <v>344750.73</v>
      </c>
    </row>
    <row r="72" spans="1:13" ht="14.25" x14ac:dyDescent="0.2">
      <c r="A72" s="14" t="s">
        <v>40</v>
      </c>
      <c r="B72" s="20">
        <v>0</v>
      </c>
      <c r="C72" s="20">
        <v>0</v>
      </c>
      <c r="D72" s="20">
        <v>0</v>
      </c>
      <c r="E72" s="20">
        <v>35.53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 ht="14.25" x14ac:dyDescent="0.2">
      <c r="A73" s="14" t="s">
        <v>41</v>
      </c>
      <c r="B73" s="20">
        <v>818195.8</v>
      </c>
      <c r="C73" s="20">
        <v>1409366.8900000001</v>
      </c>
      <c r="D73" s="20">
        <v>162324.57999999999</v>
      </c>
      <c r="E73" s="20">
        <v>254944.62</v>
      </c>
      <c r="F73" s="20">
        <v>261809.46</v>
      </c>
      <c r="G73" s="20">
        <v>454890.34</v>
      </c>
      <c r="H73" s="20">
        <v>302725.92000000004</v>
      </c>
      <c r="I73" s="20">
        <v>595691.91999999993</v>
      </c>
      <c r="J73" s="20">
        <v>244318.73</v>
      </c>
      <c r="K73" s="20">
        <v>329226.21000000002</v>
      </c>
      <c r="L73" s="20">
        <v>486033.62</v>
      </c>
      <c r="M73" s="20">
        <v>1003479.78</v>
      </c>
    </row>
    <row r="74" spans="1:13" ht="14.25" x14ac:dyDescent="0.2">
      <c r="A74" s="14" t="s">
        <v>42</v>
      </c>
      <c r="B74" s="20">
        <v>128.1</v>
      </c>
      <c r="C74" s="20">
        <v>270.13</v>
      </c>
      <c r="D74" s="20">
        <v>985.52</v>
      </c>
      <c r="E74" s="20">
        <v>1296.8</v>
      </c>
      <c r="F74" s="20">
        <v>0</v>
      </c>
      <c r="G74" s="20">
        <v>0</v>
      </c>
      <c r="H74" s="20">
        <v>0</v>
      </c>
      <c r="I74" s="20">
        <v>0</v>
      </c>
      <c r="J74" s="20">
        <v>2102.1799999999998</v>
      </c>
      <c r="K74" s="20">
        <v>0</v>
      </c>
      <c r="L74" s="20">
        <v>4352.5199999999995</v>
      </c>
      <c r="M74" s="20">
        <v>3387.3900000000003</v>
      </c>
    </row>
    <row r="75" spans="1:13" x14ac:dyDescent="0.2">
      <c r="A75" s="14" t="s">
        <v>43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 x14ac:dyDescent="0.2">
      <c r="A76" s="14" t="s">
        <v>44</v>
      </c>
      <c r="B76" s="20">
        <v>19671.599999999999</v>
      </c>
      <c r="C76" s="20">
        <v>55357.49</v>
      </c>
      <c r="D76" s="20">
        <v>38.799999999999997</v>
      </c>
      <c r="E76" s="20">
        <v>364.36</v>
      </c>
      <c r="F76" s="20">
        <v>14728.66</v>
      </c>
      <c r="G76" s="20">
        <v>22126.86</v>
      </c>
      <c r="H76" s="20">
        <v>444.26</v>
      </c>
      <c r="I76" s="20">
        <v>19728.64</v>
      </c>
      <c r="J76" s="20">
        <v>5820</v>
      </c>
      <c r="K76" s="20">
        <v>18847.13</v>
      </c>
      <c r="L76" s="20">
        <v>15869.2</v>
      </c>
      <c r="M76" s="20">
        <v>613.04</v>
      </c>
    </row>
    <row r="77" spans="1:13" x14ac:dyDescent="0.2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4.25" x14ac:dyDescent="0.2">
      <c r="A78" s="12" t="s">
        <v>45</v>
      </c>
      <c r="B78" s="22">
        <f t="shared" ref="B78:C78" si="60">SUM(B79:B87)</f>
        <v>287305.18400000001</v>
      </c>
      <c r="C78" s="22">
        <f t="shared" si="60"/>
        <v>753115.16899999999</v>
      </c>
      <c r="D78" s="22">
        <f t="shared" ref="D78:E78" si="61">SUM(D79:D87)</f>
        <v>28783.304</v>
      </c>
      <c r="E78" s="22">
        <f t="shared" si="61"/>
        <v>52383.574999999997</v>
      </c>
      <c r="F78" s="22">
        <f t="shared" ref="F78:G78" si="62">SUM(F79:F87)</f>
        <v>77692.857000000004</v>
      </c>
      <c r="G78" s="22">
        <f t="shared" si="62"/>
        <v>161356.91299999997</v>
      </c>
      <c r="H78" s="22">
        <f t="shared" ref="H78:I78" si="63">SUM(H79:H87)</f>
        <v>201305.62399999998</v>
      </c>
      <c r="I78" s="22">
        <f t="shared" si="63"/>
        <v>229330.255</v>
      </c>
      <c r="J78" s="22">
        <f t="shared" ref="J78:K78" si="64">SUM(J79:J87)</f>
        <v>229331.91699999996</v>
      </c>
      <c r="K78" s="22">
        <f t="shared" si="64"/>
        <v>215569.40400000001</v>
      </c>
      <c r="L78" s="22">
        <f t="shared" ref="L78:M78" si="65">SUM(L79:L87)</f>
        <v>238309.386</v>
      </c>
      <c r="M78" s="22">
        <f t="shared" si="65"/>
        <v>272945.46800000005</v>
      </c>
    </row>
    <row r="79" spans="1:13" x14ac:dyDescent="0.2">
      <c r="A79" s="14" t="s">
        <v>36</v>
      </c>
      <c r="B79" s="23">
        <v>9790.08</v>
      </c>
      <c r="C79" s="23">
        <v>4998</v>
      </c>
      <c r="D79" s="23">
        <v>294</v>
      </c>
      <c r="E79" s="23">
        <v>118</v>
      </c>
      <c r="F79" s="23">
        <v>160</v>
      </c>
      <c r="G79" s="23">
        <v>108</v>
      </c>
      <c r="H79" s="23">
        <v>20</v>
      </c>
      <c r="I79" s="23">
        <v>1147.2</v>
      </c>
      <c r="J79" s="23">
        <v>7830.4</v>
      </c>
      <c r="K79" s="23">
        <v>719.6</v>
      </c>
      <c r="L79" s="23">
        <v>917.1</v>
      </c>
      <c r="M79" s="23">
        <v>1897.2</v>
      </c>
    </row>
    <row r="80" spans="1:13" x14ac:dyDescent="0.2">
      <c r="A80" s="14" t="s">
        <v>37</v>
      </c>
      <c r="B80" s="23">
        <v>842.92</v>
      </c>
      <c r="C80" s="23">
        <v>843.88</v>
      </c>
      <c r="D80" s="23">
        <v>228.8</v>
      </c>
      <c r="E80" s="23">
        <v>340</v>
      </c>
      <c r="F80" s="23">
        <v>510</v>
      </c>
      <c r="G80" s="23">
        <v>597.84</v>
      </c>
      <c r="H80" s="23">
        <v>510</v>
      </c>
      <c r="I80" s="23">
        <v>1158.5999999999999</v>
      </c>
      <c r="J80" s="23">
        <v>591.05999999999995</v>
      </c>
      <c r="K80" s="23">
        <v>363.88900000000001</v>
      </c>
      <c r="L80" s="23">
        <v>267.92500000000001</v>
      </c>
      <c r="M80" s="23">
        <v>723.92</v>
      </c>
    </row>
    <row r="81" spans="1:13" ht="14.25" x14ac:dyDescent="0.2">
      <c r="A81" s="14" t="s">
        <v>38</v>
      </c>
      <c r="B81" s="23">
        <v>270836.13900000002</v>
      </c>
      <c r="C81" s="23">
        <v>743257.848</v>
      </c>
      <c r="D81" s="23">
        <v>27182.558000000001</v>
      </c>
      <c r="E81" s="23">
        <v>50807.762000000002</v>
      </c>
      <c r="F81" s="23">
        <v>75832</v>
      </c>
      <c r="G81" s="23">
        <v>157622.46599999999</v>
      </c>
      <c r="H81" s="23">
        <v>199335.15</v>
      </c>
      <c r="I81" s="23">
        <v>224899.48800000001</v>
      </c>
      <c r="J81" s="23">
        <v>219775.98499999999</v>
      </c>
      <c r="K81" s="23">
        <v>212015.253</v>
      </c>
      <c r="L81" s="23">
        <v>235328.44699999999</v>
      </c>
      <c r="M81" s="23">
        <v>267157.38</v>
      </c>
    </row>
    <row r="82" spans="1:13" ht="14.25" x14ac:dyDescent="0.2">
      <c r="A82" s="14" t="s">
        <v>39</v>
      </c>
      <c r="B82" s="23">
        <v>3868.8960000000002</v>
      </c>
      <c r="C82" s="23">
        <v>571.48800000000006</v>
      </c>
      <c r="D82" s="23">
        <v>695.15499999999997</v>
      </c>
      <c r="E82" s="23">
        <v>516.66899999999998</v>
      </c>
      <c r="F82" s="23">
        <v>539.75900000000001</v>
      </c>
      <c r="G82" s="23">
        <v>1906.2619999999999</v>
      </c>
      <c r="H82" s="23">
        <v>730.36900000000003</v>
      </c>
      <c r="I82" s="23">
        <v>679.05700000000002</v>
      </c>
      <c r="J82" s="23">
        <v>541.87900000000002</v>
      </c>
      <c r="K82" s="23">
        <v>1651.1479999999999</v>
      </c>
      <c r="L82" s="23">
        <v>606.48599999999999</v>
      </c>
      <c r="M82" s="23">
        <v>807.38599999999997</v>
      </c>
    </row>
    <row r="83" spans="1:13" ht="14.25" x14ac:dyDescent="0.2">
      <c r="A83" s="14" t="s">
        <v>40</v>
      </c>
      <c r="B83" s="23">
        <v>0</v>
      </c>
      <c r="C83" s="23">
        <v>0</v>
      </c>
      <c r="D83" s="23">
        <v>0</v>
      </c>
      <c r="E83" s="23">
        <v>0.108</v>
      </c>
      <c r="F83" s="23">
        <v>0</v>
      </c>
      <c r="G83" s="23">
        <v>0</v>
      </c>
      <c r="H83" s="23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</row>
    <row r="84" spans="1:13" ht="14.25" x14ac:dyDescent="0.2">
      <c r="A84" s="14" t="s">
        <v>41</v>
      </c>
      <c r="B84" s="23">
        <v>1916.1489999999999</v>
      </c>
      <c r="C84" s="23">
        <v>3300.625</v>
      </c>
      <c r="D84" s="23">
        <v>380.15100000000001</v>
      </c>
      <c r="E84" s="23">
        <v>597.05999999999995</v>
      </c>
      <c r="F84" s="23">
        <v>613.13699999999994</v>
      </c>
      <c r="G84" s="23">
        <v>1065.317</v>
      </c>
      <c r="H84" s="23">
        <v>708.96</v>
      </c>
      <c r="I84" s="23">
        <v>1395.0630000000001</v>
      </c>
      <c r="J84" s="23">
        <v>572.17499999999995</v>
      </c>
      <c r="K84" s="23">
        <v>770.93899999999996</v>
      </c>
      <c r="L84" s="23">
        <v>1138.252</v>
      </c>
      <c r="M84" s="23">
        <v>2350.069</v>
      </c>
    </row>
    <row r="85" spans="1:13" ht="14.25" x14ac:dyDescent="0.2">
      <c r="A85" s="14" t="s">
        <v>42</v>
      </c>
      <c r="B85" s="23">
        <v>0.3</v>
      </c>
      <c r="C85" s="23">
        <v>0.65400000000000003</v>
      </c>
      <c r="D85" s="23">
        <v>2.54</v>
      </c>
      <c r="E85" s="23">
        <v>3.0369999999999999</v>
      </c>
      <c r="F85" s="23">
        <v>0</v>
      </c>
      <c r="G85" s="23">
        <v>0</v>
      </c>
      <c r="H85" s="23">
        <v>0</v>
      </c>
      <c r="I85" s="23">
        <v>0</v>
      </c>
      <c r="J85" s="23">
        <v>5.4180000000000001</v>
      </c>
      <c r="K85" s="23">
        <v>0</v>
      </c>
      <c r="L85" s="23">
        <v>10.276</v>
      </c>
      <c r="M85" s="23">
        <v>7.9329999999999998</v>
      </c>
    </row>
    <row r="86" spans="1:13" x14ac:dyDescent="0.2">
      <c r="A86" s="14" t="s">
        <v>43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</row>
    <row r="87" spans="1:13" x14ac:dyDescent="0.2">
      <c r="A87" s="14" t="s">
        <v>44</v>
      </c>
      <c r="B87" s="23">
        <v>50.7</v>
      </c>
      <c r="C87" s="23">
        <v>142.67400000000001</v>
      </c>
      <c r="D87" s="23">
        <v>0.1</v>
      </c>
      <c r="E87" s="23">
        <v>0.93899999999999995</v>
      </c>
      <c r="F87" s="23">
        <v>37.960999999999999</v>
      </c>
      <c r="G87" s="23">
        <v>57.027999999999999</v>
      </c>
      <c r="H87" s="23">
        <v>1.145</v>
      </c>
      <c r="I87" s="23">
        <v>50.847000000000001</v>
      </c>
      <c r="J87" s="23">
        <v>15</v>
      </c>
      <c r="K87" s="23">
        <v>48.575000000000003</v>
      </c>
      <c r="L87" s="23">
        <v>40.9</v>
      </c>
      <c r="M87" s="23">
        <v>1.58</v>
      </c>
    </row>
    <row r="88" spans="1:13" x14ac:dyDescent="0.2">
      <c r="A88" s="1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x14ac:dyDescent="0.2">
      <c r="A89" s="14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4.25" x14ac:dyDescent="0.2">
      <c r="A90" s="12" t="s">
        <v>78</v>
      </c>
      <c r="B90" s="19">
        <f t="shared" ref="B90:C90" si="66">SUM(B91:B93)</f>
        <v>99221870.299999997</v>
      </c>
      <c r="C90" s="19">
        <f t="shared" si="66"/>
        <v>101561790.31999999</v>
      </c>
      <c r="D90" s="19">
        <f t="shared" ref="D90:E90" si="67">SUM(D91:D93)</f>
        <v>93544921.939999998</v>
      </c>
      <c r="E90" s="19">
        <f t="shared" si="67"/>
        <v>101248338.44000001</v>
      </c>
      <c r="F90" s="19">
        <f t="shared" ref="F90:G90" si="68">SUM(F91:F93)</f>
        <v>90753480.780000001</v>
      </c>
      <c r="G90" s="19">
        <f t="shared" si="68"/>
        <v>95867640.679999992</v>
      </c>
      <c r="H90" s="19">
        <f t="shared" ref="H90:I90" si="69">SUM(H91:H93)</f>
        <v>84431084.610000014</v>
      </c>
      <c r="I90" s="19">
        <f t="shared" si="69"/>
        <v>85886440.739999995</v>
      </c>
      <c r="J90" s="19">
        <f t="shared" ref="J90:K90" si="70">SUM(J91:J93)</f>
        <v>94915559.849999994</v>
      </c>
      <c r="K90" s="19">
        <f t="shared" si="70"/>
        <v>87663621.959999993</v>
      </c>
      <c r="L90" s="19">
        <f t="shared" ref="L90:M90" si="71">SUM(L91:L93)</f>
        <v>85418351.870000005</v>
      </c>
      <c r="M90" s="19">
        <f t="shared" si="71"/>
        <v>83589985.459999993</v>
      </c>
    </row>
    <row r="91" spans="1:13" ht="14.25" x14ac:dyDescent="0.2">
      <c r="A91" s="14" t="s">
        <v>46</v>
      </c>
      <c r="B91" s="20">
        <v>64312425.729999997</v>
      </c>
      <c r="C91" s="20">
        <v>67572759.859999999</v>
      </c>
      <c r="D91" s="20">
        <v>53880256.859999999</v>
      </c>
      <c r="E91" s="20">
        <v>61950150.479999997</v>
      </c>
      <c r="F91" s="20">
        <v>60343591.030000001</v>
      </c>
      <c r="G91" s="20">
        <v>61257028.769999996</v>
      </c>
      <c r="H91" s="20">
        <v>54796126.010000005</v>
      </c>
      <c r="I91" s="20">
        <v>58082636.439999998</v>
      </c>
      <c r="J91" s="20">
        <v>59063454.090000004</v>
      </c>
      <c r="K91" s="20">
        <v>57644120.859999999</v>
      </c>
      <c r="L91" s="20">
        <v>58047707.670000002</v>
      </c>
      <c r="M91" s="20">
        <v>56779898.600000001</v>
      </c>
    </row>
    <row r="92" spans="1:13" x14ac:dyDescent="0.2">
      <c r="A92" s="14" t="s">
        <v>76</v>
      </c>
      <c r="B92" s="41">
        <v>34908723.609999999</v>
      </c>
      <c r="C92" s="41">
        <v>33988295.309999995</v>
      </c>
      <c r="D92" s="41">
        <v>39664078.719999999</v>
      </c>
      <c r="E92" s="41">
        <v>39297501.510000005</v>
      </c>
      <c r="F92" s="41">
        <v>30409235.469999999</v>
      </c>
      <c r="G92" s="41">
        <v>34609954.159999996</v>
      </c>
      <c r="H92" s="41">
        <v>29634307.48</v>
      </c>
      <c r="I92" s="41">
        <v>27803232.059999999</v>
      </c>
      <c r="J92" s="41">
        <v>35851466.319999993</v>
      </c>
      <c r="K92" s="41">
        <v>30018887.830000002</v>
      </c>
      <c r="L92" s="41">
        <v>27370088.280000001</v>
      </c>
      <c r="M92" s="41">
        <v>26809465.040000003</v>
      </c>
    </row>
    <row r="93" spans="1:13" x14ac:dyDescent="0.2">
      <c r="A93" s="14" t="s">
        <v>47</v>
      </c>
      <c r="B93" s="20">
        <v>720.96</v>
      </c>
      <c r="C93" s="20">
        <v>735.15</v>
      </c>
      <c r="D93" s="20">
        <v>586.36</v>
      </c>
      <c r="E93" s="20">
        <v>686.45</v>
      </c>
      <c r="F93" s="20">
        <v>654.28</v>
      </c>
      <c r="G93" s="20">
        <v>657.75</v>
      </c>
      <c r="H93" s="20">
        <v>651.12</v>
      </c>
      <c r="I93" s="20">
        <v>572.24</v>
      </c>
      <c r="J93" s="20">
        <v>639.44000000000005</v>
      </c>
      <c r="K93" s="20">
        <v>613.27</v>
      </c>
      <c r="L93" s="20">
        <v>555.91999999999996</v>
      </c>
      <c r="M93" s="20">
        <v>621.82000000000005</v>
      </c>
    </row>
    <row r="94" spans="1:13" x14ac:dyDescent="0.2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4.25" x14ac:dyDescent="0.2">
      <c r="A95" s="12" t="s">
        <v>48</v>
      </c>
      <c r="B95" s="19">
        <f t="shared" ref="B95:C95" si="72">SUM(B96:B98)</f>
        <v>26890536.976</v>
      </c>
      <c r="C95" s="19">
        <f t="shared" si="72"/>
        <v>26909233.541000001</v>
      </c>
      <c r="D95" s="19">
        <f t="shared" ref="D95:E95" si="73">SUM(D96:D98)</f>
        <v>27741783.533</v>
      </c>
      <c r="E95" s="19">
        <f t="shared" si="73"/>
        <v>28788104.680999998</v>
      </c>
      <c r="F95" s="19">
        <f t="shared" ref="F95:G95" si="74">SUM(F96:F98)</f>
        <v>24116176.048</v>
      </c>
      <c r="G95" s="19">
        <f t="shared" si="74"/>
        <v>26349099.463999998</v>
      </c>
      <c r="H95" s="19">
        <f t="shared" ref="H95:I95" si="75">SUM(H96:H98)</f>
        <v>22923717.580999997</v>
      </c>
      <c r="I95" s="19">
        <f t="shared" si="75"/>
        <v>22474169.642000001</v>
      </c>
      <c r="J95" s="19">
        <f t="shared" ref="J95:K95" si="76">SUM(J96:J98)</f>
        <v>26656945.612</v>
      </c>
      <c r="K95" s="19">
        <f t="shared" si="76"/>
        <v>23524039.925000001</v>
      </c>
      <c r="L95" s="19">
        <f t="shared" ref="L95:M95" si="77">SUM(L96:L98)</f>
        <v>22260587.444000002</v>
      </c>
      <c r="M95" s="19">
        <f t="shared" si="77"/>
        <v>21791700.530000001</v>
      </c>
    </row>
    <row r="96" spans="1:13" ht="14.25" x14ac:dyDescent="0.2">
      <c r="A96" s="14" t="s">
        <v>49</v>
      </c>
      <c r="B96" s="20">
        <v>9432570.3399999999</v>
      </c>
      <c r="C96" s="20">
        <v>9911410.0810000002</v>
      </c>
      <c r="D96" s="20">
        <v>7906812.3399999999</v>
      </c>
      <c r="E96" s="20">
        <v>9135921.6999999993</v>
      </c>
      <c r="F96" s="20">
        <v>8908286.9100000001</v>
      </c>
      <c r="G96" s="20">
        <v>9040833.6500000004</v>
      </c>
      <c r="H96" s="20">
        <v>8103308.2419999996</v>
      </c>
      <c r="I96" s="20">
        <v>8569692.4000000004</v>
      </c>
      <c r="J96" s="20">
        <v>8728015.2479999997</v>
      </c>
      <c r="K96" s="20">
        <v>8511529.6799999997</v>
      </c>
      <c r="L96" s="20">
        <v>8572763.7129999995</v>
      </c>
      <c r="M96" s="20">
        <v>8383858.9000000004</v>
      </c>
    </row>
    <row r="97" spans="1:13" x14ac:dyDescent="0.2">
      <c r="A97" s="14" t="s">
        <v>77</v>
      </c>
      <c r="B97" s="41">
        <v>17454361.826000001</v>
      </c>
      <c r="C97" s="41">
        <v>16994147.670000002</v>
      </c>
      <c r="D97" s="41">
        <v>19832039.373</v>
      </c>
      <c r="E97" s="41">
        <v>19648750.750999998</v>
      </c>
      <c r="F97" s="41">
        <v>15204617.738</v>
      </c>
      <c r="G97" s="41">
        <v>17304977.083999999</v>
      </c>
      <c r="H97" s="41">
        <v>14817153.759</v>
      </c>
      <c r="I97" s="41">
        <v>13901616.041999999</v>
      </c>
      <c r="J97" s="41">
        <v>17925733.173999999</v>
      </c>
      <c r="K97" s="41">
        <v>15009443.925000001</v>
      </c>
      <c r="L97" s="41">
        <v>13685044.141000001</v>
      </c>
      <c r="M97" s="41">
        <v>13404732.52</v>
      </c>
    </row>
    <row r="98" spans="1:13" ht="14.25" x14ac:dyDescent="0.2">
      <c r="A98" s="14" t="s">
        <v>50</v>
      </c>
      <c r="B98" s="20">
        <v>3604.81</v>
      </c>
      <c r="C98" s="20">
        <v>3675.79</v>
      </c>
      <c r="D98" s="20">
        <v>2931.82</v>
      </c>
      <c r="E98" s="20">
        <v>3432.23</v>
      </c>
      <c r="F98" s="20">
        <v>3271.4</v>
      </c>
      <c r="G98" s="20">
        <v>3288.73</v>
      </c>
      <c r="H98" s="20">
        <v>3255.58</v>
      </c>
      <c r="I98" s="20">
        <v>2861.2</v>
      </c>
      <c r="J98" s="20">
        <v>3197.19</v>
      </c>
      <c r="K98" s="20">
        <v>3066.32</v>
      </c>
      <c r="L98" s="20">
        <v>2779.59</v>
      </c>
      <c r="M98" s="20">
        <v>3109.11</v>
      </c>
    </row>
    <row r="99" spans="1:13" x14ac:dyDescent="0.2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x14ac:dyDescent="0.2">
      <c r="A100" s="1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4.25" x14ac:dyDescent="0.2">
      <c r="A101" s="12" t="s">
        <v>51</v>
      </c>
      <c r="B101" s="19">
        <f>SUM(B102:B104)</f>
        <v>27435609.789999999</v>
      </c>
      <c r="C101" s="19">
        <f t="shared" ref="C101:L101" si="78">SUM(C102:C104)</f>
        <v>17184575.359999999</v>
      </c>
      <c r="D101" s="19">
        <f t="shared" si="78"/>
        <v>22871421.600000001</v>
      </c>
      <c r="E101" s="19">
        <f t="shared" si="78"/>
        <v>20271816.979999997</v>
      </c>
      <c r="F101" s="19">
        <f t="shared" si="78"/>
        <v>27940413.25</v>
      </c>
      <c r="G101" s="19">
        <f t="shared" si="78"/>
        <v>23574527.050000001</v>
      </c>
      <c r="H101" s="19">
        <f t="shared" si="78"/>
        <v>21315331.469999999</v>
      </c>
      <c r="I101" s="19">
        <f t="shared" si="78"/>
        <v>26177163.009999998</v>
      </c>
      <c r="J101" s="19">
        <f t="shared" si="78"/>
        <v>18536184.690000001</v>
      </c>
      <c r="K101" s="19">
        <f t="shared" si="78"/>
        <v>20007601.120000001</v>
      </c>
      <c r="L101" s="19">
        <f t="shared" si="78"/>
        <v>22102248.100000001</v>
      </c>
      <c r="M101" s="19">
        <f t="shared" ref="M101" si="79">SUM(M102:M104)</f>
        <v>20769131.57</v>
      </c>
    </row>
    <row r="102" spans="1:13" ht="14.25" x14ac:dyDescent="0.2">
      <c r="A102" s="14" t="s">
        <v>52</v>
      </c>
      <c r="B102" s="20">
        <v>27059373.579999998</v>
      </c>
      <c r="C102" s="20">
        <v>16724905.129999999</v>
      </c>
      <c r="D102" s="20">
        <v>22376661.010000002</v>
      </c>
      <c r="E102" s="20">
        <v>19771978.419999998</v>
      </c>
      <c r="F102" s="20">
        <v>27520779.41</v>
      </c>
      <c r="G102" s="20">
        <v>23029889.740000002</v>
      </c>
      <c r="H102" s="20">
        <v>20772260.099999998</v>
      </c>
      <c r="I102" s="20">
        <v>25333049.349999998</v>
      </c>
      <c r="J102" s="20">
        <v>17894524.640000001</v>
      </c>
      <c r="K102" s="20">
        <v>19282862.32</v>
      </c>
      <c r="L102" s="20">
        <v>21325169.220000003</v>
      </c>
      <c r="M102" s="20">
        <v>20046561.670000002</v>
      </c>
    </row>
    <row r="103" spans="1:13" ht="14.25" x14ac:dyDescent="0.2">
      <c r="A103" s="14" t="s">
        <v>53</v>
      </c>
      <c r="B103" s="25">
        <v>376236.21</v>
      </c>
      <c r="C103" s="25">
        <v>459670.23</v>
      </c>
      <c r="D103" s="25">
        <v>494760.59</v>
      </c>
      <c r="E103" s="25">
        <v>499838.56</v>
      </c>
      <c r="F103" s="25">
        <v>419633.84</v>
      </c>
      <c r="G103" s="25">
        <v>544637.31000000006</v>
      </c>
      <c r="H103" s="25">
        <v>543071.37</v>
      </c>
      <c r="I103" s="25">
        <v>844113.66</v>
      </c>
      <c r="J103" s="25">
        <v>632376.79</v>
      </c>
      <c r="K103" s="25">
        <v>712913.36</v>
      </c>
      <c r="L103" s="25">
        <v>768721.34</v>
      </c>
      <c r="M103" s="25">
        <v>722569.9</v>
      </c>
    </row>
    <row r="104" spans="1:13" ht="14.25" x14ac:dyDescent="0.2">
      <c r="A104" s="14" t="s">
        <v>90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9283.26</v>
      </c>
      <c r="K104" s="25">
        <v>11825.44</v>
      </c>
      <c r="L104" s="25">
        <v>8357.5400000000009</v>
      </c>
      <c r="M104" s="25">
        <v>0</v>
      </c>
    </row>
    <row r="105" spans="1:13" x14ac:dyDescent="0.2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4.25" x14ac:dyDescent="0.2">
      <c r="A106" s="12" t="s">
        <v>54</v>
      </c>
      <c r="B106" s="22">
        <f>SUM(B107:B109)</f>
        <v>3756</v>
      </c>
      <c r="C106" s="22">
        <f t="shared" ref="C106:K106" si="80">SUM(C107:C109)</f>
        <v>3038</v>
      </c>
      <c r="D106" s="22">
        <f t="shared" si="80"/>
        <v>3536</v>
      </c>
      <c r="E106" s="22">
        <f t="shared" si="80"/>
        <v>3539</v>
      </c>
      <c r="F106" s="22">
        <f t="shared" si="80"/>
        <v>4235</v>
      </c>
      <c r="G106" s="22">
        <f t="shared" si="80"/>
        <v>3772</v>
      </c>
      <c r="H106" s="22">
        <f t="shared" si="80"/>
        <v>3602</v>
      </c>
      <c r="I106" s="22">
        <f t="shared" si="80"/>
        <v>4566</v>
      </c>
      <c r="J106" s="22">
        <f t="shared" si="80"/>
        <v>3467</v>
      </c>
      <c r="K106" s="22">
        <f t="shared" si="80"/>
        <v>3608</v>
      </c>
      <c r="L106" s="22">
        <f>SUM(L107:L109)</f>
        <v>3284</v>
      </c>
      <c r="M106" s="22">
        <f>SUM(M107:M109)</f>
        <v>3318</v>
      </c>
    </row>
    <row r="107" spans="1:13" ht="14.25" x14ac:dyDescent="0.2">
      <c r="A107" s="14" t="s">
        <v>52</v>
      </c>
      <c r="B107" s="23">
        <v>3163</v>
      </c>
      <c r="C107" s="23">
        <v>2134</v>
      </c>
      <c r="D107" s="23">
        <v>2594</v>
      </c>
      <c r="E107" s="23">
        <v>2405</v>
      </c>
      <c r="F107" s="23">
        <v>3513</v>
      </c>
      <c r="G107" s="23">
        <v>2782</v>
      </c>
      <c r="H107" s="23">
        <v>2583</v>
      </c>
      <c r="I107" s="23">
        <v>2919</v>
      </c>
      <c r="J107" s="23">
        <v>2271</v>
      </c>
      <c r="K107" s="23">
        <v>2320</v>
      </c>
      <c r="L107" s="23">
        <v>2357</v>
      </c>
      <c r="M107" s="23">
        <v>2217</v>
      </c>
    </row>
    <row r="108" spans="1:13" ht="14.25" x14ac:dyDescent="0.2">
      <c r="A108" s="14" t="s">
        <v>53</v>
      </c>
      <c r="B108" s="26">
        <v>593</v>
      </c>
      <c r="C108" s="26">
        <v>904</v>
      </c>
      <c r="D108" s="26">
        <v>942</v>
      </c>
      <c r="E108" s="26">
        <v>1134</v>
      </c>
      <c r="F108" s="26">
        <v>722</v>
      </c>
      <c r="G108" s="26">
        <v>990</v>
      </c>
      <c r="H108" s="26">
        <v>1019</v>
      </c>
      <c r="I108" s="26">
        <v>1647</v>
      </c>
      <c r="J108" s="26">
        <v>1194</v>
      </c>
      <c r="K108" s="26">
        <v>1281</v>
      </c>
      <c r="L108" s="26">
        <v>922</v>
      </c>
      <c r="M108" s="26">
        <v>1101</v>
      </c>
    </row>
    <row r="109" spans="1:13" ht="14.25" x14ac:dyDescent="0.2">
      <c r="A109" s="14" t="s">
        <v>90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2</v>
      </c>
      <c r="K109" s="26">
        <v>7</v>
      </c>
      <c r="L109" s="26">
        <v>5</v>
      </c>
      <c r="M109" s="26">
        <v>0</v>
      </c>
    </row>
    <row r="110" spans="1:13" x14ac:dyDescent="0.2">
      <c r="A110" s="1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x14ac:dyDescent="0.2">
      <c r="A111" s="1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4.25" x14ac:dyDescent="0.2">
      <c r="A112" s="12" t="s">
        <v>55</v>
      </c>
      <c r="B112" s="19">
        <v>56866.38</v>
      </c>
      <c r="C112" s="19">
        <v>17516.240000000002</v>
      </c>
      <c r="D112" s="19">
        <v>65124.58</v>
      </c>
      <c r="E112" s="19">
        <v>76246.61</v>
      </c>
      <c r="F112" s="19">
        <v>63021.62</v>
      </c>
      <c r="G112" s="19">
        <v>96195.88</v>
      </c>
      <c r="H112" s="19">
        <v>41869.72</v>
      </c>
      <c r="I112" s="19">
        <v>54139.040000000001</v>
      </c>
      <c r="J112" s="19">
        <v>36713.74</v>
      </c>
      <c r="K112" s="19">
        <v>58601.75</v>
      </c>
      <c r="L112" s="19">
        <v>55993.87</v>
      </c>
      <c r="M112" s="19">
        <v>343540.13</v>
      </c>
    </row>
    <row r="113" spans="1:13" x14ac:dyDescent="0.2">
      <c r="A113" s="1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x14ac:dyDescent="0.2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6" spans="1:13" ht="14.25" x14ac:dyDescent="0.2">
      <c r="A116" s="30" t="s">
        <v>56</v>
      </c>
    </row>
    <row r="117" spans="1:13" ht="14.25" x14ac:dyDescent="0.2">
      <c r="A117" s="30" t="s">
        <v>57</v>
      </c>
    </row>
    <row r="118" spans="1:13" ht="14.25" x14ac:dyDescent="0.2">
      <c r="A118" s="30" t="s">
        <v>58</v>
      </c>
    </row>
    <row r="119" spans="1:13" ht="14.25" x14ac:dyDescent="0.2">
      <c r="A119" s="30" t="s">
        <v>59</v>
      </c>
    </row>
    <row r="120" spans="1:13" ht="14.25" x14ac:dyDescent="0.2">
      <c r="A120" s="30" t="s">
        <v>60</v>
      </c>
    </row>
    <row r="121" spans="1:13" ht="14.25" x14ac:dyDescent="0.2">
      <c r="A121" s="30" t="s">
        <v>61</v>
      </c>
    </row>
    <row r="122" spans="1:13" ht="14.25" x14ac:dyDescent="0.2">
      <c r="A122" s="30" t="s">
        <v>62</v>
      </c>
    </row>
    <row r="123" spans="1:13" ht="14.25" x14ac:dyDescent="0.2">
      <c r="A123" s="30" t="s">
        <v>63</v>
      </c>
    </row>
    <row r="124" spans="1:13" ht="14.25" x14ac:dyDescent="0.2">
      <c r="A124" s="30" t="s">
        <v>64</v>
      </c>
    </row>
    <row r="125" spans="1:13" ht="14.25" x14ac:dyDescent="0.2">
      <c r="A125" s="30" t="s">
        <v>65</v>
      </c>
    </row>
    <row r="126" spans="1:13" ht="14.25" x14ac:dyDescent="0.2">
      <c r="A126" s="30" t="s">
        <v>66</v>
      </c>
    </row>
    <row r="127" spans="1:13" ht="14.25" x14ac:dyDescent="0.2">
      <c r="A127" s="30" t="s">
        <v>67</v>
      </c>
    </row>
    <row r="128" spans="1:13" ht="14.25" x14ac:dyDescent="0.2">
      <c r="A128" s="30" t="s">
        <v>68</v>
      </c>
    </row>
    <row r="129" spans="1:1" ht="14.25" x14ac:dyDescent="0.2">
      <c r="A129" s="30" t="s">
        <v>69</v>
      </c>
    </row>
    <row r="130" spans="1:1" ht="14.25" x14ac:dyDescent="0.2">
      <c r="A130" s="30" t="s">
        <v>70</v>
      </c>
    </row>
    <row r="131" spans="1:1" ht="14.25" x14ac:dyDescent="0.2">
      <c r="A131" s="30" t="s">
        <v>71</v>
      </c>
    </row>
    <row r="132" spans="1:1" ht="14.25" x14ac:dyDescent="0.2">
      <c r="A132" s="30" t="s">
        <v>91</v>
      </c>
    </row>
    <row r="133" spans="1:1" x14ac:dyDescent="0.2">
      <c r="A133" s="31"/>
    </row>
    <row r="134" spans="1:1" x14ac:dyDescent="0.2">
      <c r="A134" s="32" t="s">
        <v>72</v>
      </c>
    </row>
    <row r="136" spans="1:1" x14ac:dyDescent="0.2">
      <c r="A136" s="4"/>
    </row>
    <row r="137" spans="1:1" x14ac:dyDescent="0.2">
      <c r="A137" s="33"/>
    </row>
    <row r="138" spans="1:1" x14ac:dyDescent="0.2">
      <c r="A138" s="33"/>
    </row>
    <row r="139" spans="1:1" ht="14.25" x14ac:dyDescent="0.2">
      <c r="A139" s="30"/>
    </row>
    <row r="140" spans="1:1" ht="14.25" x14ac:dyDescent="0.2">
      <c r="A140" s="30"/>
    </row>
    <row r="141" spans="1:1" ht="14.25" x14ac:dyDescent="0.2">
      <c r="A141" s="30"/>
    </row>
    <row r="142" spans="1:1" ht="14.25" x14ac:dyDescent="0.2">
      <c r="A142" s="30"/>
    </row>
    <row r="143" spans="1:1" ht="14.25" x14ac:dyDescent="0.2">
      <c r="A143" s="30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  <row r="150" spans="1:1" ht="14.25" x14ac:dyDescent="0.2">
      <c r="A150" s="30"/>
    </row>
    <row r="151" spans="1:1" ht="14.25" x14ac:dyDescent="0.2">
      <c r="A151" s="30"/>
    </row>
  </sheetData>
  <mergeCells count="2">
    <mergeCell ref="A1:M1"/>
    <mergeCell ref="A2:M2"/>
  </mergeCells>
  <pageMargins left="0.46" right="0.25" top="0.75" bottom="0.75" header="0.3" footer="0.3"/>
  <pageSetup paperSize="9"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A44E-0B1C-493D-BFC7-3E7C95175A9A}">
  <dimension ref="A1:E15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E1"/>
    </sheetView>
  </sheetViews>
  <sheetFormatPr defaultRowHeight="12.75" x14ac:dyDescent="0.2"/>
  <cols>
    <col min="1" max="1" width="76" style="34" customWidth="1"/>
    <col min="2" max="5" width="12.5703125" style="4" customWidth="1"/>
    <col min="6" max="14" width="9.140625" style="4"/>
    <col min="15" max="15" width="69.42578125" style="4" customWidth="1"/>
    <col min="16" max="25" width="12.5703125" style="4" customWidth="1"/>
    <col min="26" max="270" width="9.140625" style="4"/>
    <col min="271" max="271" width="69.42578125" style="4" customWidth="1"/>
    <col min="272" max="281" width="12.5703125" style="4" customWidth="1"/>
    <col min="282" max="526" width="9.140625" style="4"/>
    <col min="527" max="527" width="69.42578125" style="4" customWidth="1"/>
    <col min="528" max="537" width="12.5703125" style="4" customWidth="1"/>
    <col min="538" max="782" width="9.140625" style="4"/>
    <col min="783" max="783" width="69.42578125" style="4" customWidth="1"/>
    <col min="784" max="793" width="12.5703125" style="4" customWidth="1"/>
    <col min="794" max="1038" width="9.140625" style="4"/>
    <col min="1039" max="1039" width="69.42578125" style="4" customWidth="1"/>
    <col min="1040" max="1049" width="12.5703125" style="4" customWidth="1"/>
    <col min="1050" max="1294" width="9.140625" style="4"/>
    <col min="1295" max="1295" width="69.42578125" style="4" customWidth="1"/>
    <col min="1296" max="1305" width="12.5703125" style="4" customWidth="1"/>
    <col min="1306" max="1550" width="9.140625" style="4"/>
    <col min="1551" max="1551" width="69.42578125" style="4" customWidth="1"/>
    <col min="1552" max="1561" width="12.5703125" style="4" customWidth="1"/>
    <col min="1562" max="1806" width="9.140625" style="4"/>
    <col min="1807" max="1807" width="69.42578125" style="4" customWidth="1"/>
    <col min="1808" max="1817" width="12.5703125" style="4" customWidth="1"/>
    <col min="1818" max="2062" width="9.140625" style="4"/>
    <col min="2063" max="2063" width="69.42578125" style="4" customWidth="1"/>
    <col min="2064" max="2073" width="12.5703125" style="4" customWidth="1"/>
    <col min="2074" max="2318" width="9.140625" style="4"/>
    <col min="2319" max="2319" width="69.42578125" style="4" customWidth="1"/>
    <col min="2320" max="2329" width="12.5703125" style="4" customWidth="1"/>
    <col min="2330" max="2574" width="9.140625" style="4"/>
    <col min="2575" max="2575" width="69.42578125" style="4" customWidth="1"/>
    <col min="2576" max="2585" width="12.5703125" style="4" customWidth="1"/>
    <col min="2586" max="2830" width="9.140625" style="4"/>
    <col min="2831" max="2831" width="69.42578125" style="4" customWidth="1"/>
    <col min="2832" max="2841" width="12.5703125" style="4" customWidth="1"/>
    <col min="2842" max="3086" width="9.140625" style="4"/>
    <col min="3087" max="3087" width="69.42578125" style="4" customWidth="1"/>
    <col min="3088" max="3097" width="12.5703125" style="4" customWidth="1"/>
    <col min="3098" max="3342" width="9.140625" style="4"/>
    <col min="3343" max="3343" width="69.42578125" style="4" customWidth="1"/>
    <col min="3344" max="3353" width="12.5703125" style="4" customWidth="1"/>
    <col min="3354" max="3598" width="9.140625" style="4"/>
    <col min="3599" max="3599" width="69.42578125" style="4" customWidth="1"/>
    <col min="3600" max="3609" width="12.5703125" style="4" customWidth="1"/>
    <col min="3610" max="3854" width="9.140625" style="4"/>
    <col min="3855" max="3855" width="69.42578125" style="4" customWidth="1"/>
    <col min="3856" max="3865" width="12.5703125" style="4" customWidth="1"/>
    <col min="3866" max="4110" width="9.140625" style="4"/>
    <col min="4111" max="4111" width="69.42578125" style="4" customWidth="1"/>
    <col min="4112" max="4121" width="12.5703125" style="4" customWidth="1"/>
    <col min="4122" max="4366" width="9.140625" style="4"/>
    <col min="4367" max="4367" width="69.42578125" style="4" customWidth="1"/>
    <col min="4368" max="4377" width="12.5703125" style="4" customWidth="1"/>
    <col min="4378" max="4622" width="9.140625" style="4"/>
    <col min="4623" max="4623" width="69.42578125" style="4" customWidth="1"/>
    <col min="4624" max="4633" width="12.5703125" style="4" customWidth="1"/>
    <col min="4634" max="4878" width="9.140625" style="4"/>
    <col min="4879" max="4879" width="69.42578125" style="4" customWidth="1"/>
    <col min="4880" max="4889" width="12.5703125" style="4" customWidth="1"/>
    <col min="4890" max="5134" width="9.140625" style="4"/>
    <col min="5135" max="5135" width="69.42578125" style="4" customWidth="1"/>
    <col min="5136" max="5145" width="12.5703125" style="4" customWidth="1"/>
    <col min="5146" max="5390" width="9.140625" style="4"/>
    <col min="5391" max="5391" width="69.42578125" style="4" customWidth="1"/>
    <col min="5392" max="5401" width="12.5703125" style="4" customWidth="1"/>
    <col min="5402" max="5646" width="9.140625" style="4"/>
    <col min="5647" max="5647" width="69.42578125" style="4" customWidth="1"/>
    <col min="5648" max="5657" width="12.5703125" style="4" customWidth="1"/>
    <col min="5658" max="5902" width="9.140625" style="4"/>
    <col min="5903" max="5903" width="69.42578125" style="4" customWidth="1"/>
    <col min="5904" max="5913" width="12.5703125" style="4" customWidth="1"/>
    <col min="5914" max="6158" width="9.140625" style="4"/>
    <col min="6159" max="6159" width="69.42578125" style="4" customWidth="1"/>
    <col min="6160" max="6169" width="12.5703125" style="4" customWidth="1"/>
    <col min="6170" max="6414" width="9.140625" style="4"/>
    <col min="6415" max="6415" width="69.42578125" style="4" customWidth="1"/>
    <col min="6416" max="6425" width="12.5703125" style="4" customWidth="1"/>
    <col min="6426" max="6670" width="9.140625" style="4"/>
    <col min="6671" max="6671" width="69.42578125" style="4" customWidth="1"/>
    <col min="6672" max="6681" width="12.5703125" style="4" customWidth="1"/>
    <col min="6682" max="6926" width="9.140625" style="4"/>
    <col min="6927" max="6927" width="69.42578125" style="4" customWidth="1"/>
    <col min="6928" max="6937" width="12.5703125" style="4" customWidth="1"/>
    <col min="6938" max="7182" width="9.140625" style="4"/>
    <col min="7183" max="7183" width="69.42578125" style="4" customWidth="1"/>
    <col min="7184" max="7193" width="12.5703125" style="4" customWidth="1"/>
    <col min="7194" max="7438" width="9.140625" style="4"/>
    <col min="7439" max="7439" width="69.42578125" style="4" customWidth="1"/>
    <col min="7440" max="7449" width="12.5703125" style="4" customWidth="1"/>
    <col min="7450" max="7694" width="9.140625" style="4"/>
    <col min="7695" max="7695" width="69.42578125" style="4" customWidth="1"/>
    <col min="7696" max="7705" width="12.5703125" style="4" customWidth="1"/>
    <col min="7706" max="7950" width="9.140625" style="4"/>
    <col min="7951" max="7951" width="69.42578125" style="4" customWidth="1"/>
    <col min="7952" max="7961" width="12.5703125" style="4" customWidth="1"/>
    <col min="7962" max="8206" width="9.140625" style="4"/>
    <col min="8207" max="8207" width="69.42578125" style="4" customWidth="1"/>
    <col min="8208" max="8217" width="12.5703125" style="4" customWidth="1"/>
    <col min="8218" max="8462" width="9.140625" style="4"/>
    <col min="8463" max="8463" width="69.42578125" style="4" customWidth="1"/>
    <col min="8464" max="8473" width="12.5703125" style="4" customWidth="1"/>
    <col min="8474" max="8718" width="9.140625" style="4"/>
    <col min="8719" max="8719" width="69.42578125" style="4" customWidth="1"/>
    <col min="8720" max="8729" width="12.5703125" style="4" customWidth="1"/>
    <col min="8730" max="8974" width="9.140625" style="4"/>
    <col min="8975" max="8975" width="69.42578125" style="4" customWidth="1"/>
    <col min="8976" max="8985" width="12.5703125" style="4" customWidth="1"/>
    <col min="8986" max="9230" width="9.140625" style="4"/>
    <col min="9231" max="9231" width="69.42578125" style="4" customWidth="1"/>
    <col min="9232" max="9241" width="12.5703125" style="4" customWidth="1"/>
    <col min="9242" max="9486" width="9.140625" style="4"/>
    <col min="9487" max="9487" width="69.42578125" style="4" customWidth="1"/>
    <col min="9488" max="9497" width="12.5703125" style="4" customWidth="1"/>
    <col min="9498" max="9742" width="9.140625" style="4"/>
    <col min="9743" max="9743" width="69.42578125" style="4" customWidth="1"/>
    <col min="9744" max="9753" width="12.5703125" style="4" customWidth="1"/>
    <col min="9754" max="9998" width="9.140625" style="4"/>
    <col min="9999" max="9999" width="69.42578125" style="4" customWidth="1"/>
    <col min="10000" max="10009" width="12.5703125" style="4" customWidth="1"/>
    <col min="10010" max="10254" width="9.140625" style="4"/>
    <col min="10255" max="10255" width="69.42578125" style="4" customWidth="1"/>
    <col min="10256" max="10265" width="12.5703125" style="4" customWidth="1"/>
    <col min="10266" max="10510" width="9.140625" style="4"/>
    <col min="10511" max="10511" width="69.42578125" style="4" customWidth="1"/>
    <col min="10512" max="10521" width="12.5703125" style="4" customWidth="1"/>
    <col min="10522" max="10766" width="9.140625" style="4"/>
    <col min="10767" max="10767" width="69.42578125" style="4" customWidth="1"/>
    <col min="10768" max="10777" width="12.5703125" style="4" customWidth="1"/>
    <col min="10778" max="11022" width="9.140625" style="4"/>
    <col min="11023" max="11023" width="69.42578125" style="4" customWidth="1"/>
    <col min="11024" max="11033" width="12.5703125" style="4" customWidth="1"/>
    <col min="11034" max="11278" width="9.140625" style="4"/>
    <col min="11279" max="11279" width="69.42578125" style="4" customWidth="1"/>
    <col min="11280" max="11289" width="12.5703125" style="4" customWidth="1"/>
    <col min="11290" max="11534" width="9.140625" style="4"/>
    <col min="11535" max="11535" width="69.42578125" style="4" customWidth="1"/>
    <col min="11536" max="11545" width="12.5703125" style="4" customWidth="1"/>
    <col min="11546" max="11790" width="9.140625" style="4"/>
    <col min="11791" max="11791" width="69.42578125" style="4" customWidth="1"/>
    <col min="11792" max="11801" width="12.5703125" style="4" customWidth="1"/>
    <col min="11802" max="12046" width="9.140625" style="4"/>
    <col min="12047" max="12047" width="69.42578125" style="4" customWidth="1"/>
    <col min="12048" max="12057" width="12.5703125" style="4" customWidth="1"/>
    <col min="12058" max="12302" width="9.140625" style="4"/>
    <col min="12303" max="12303" width="69.42578125" style="4" customWidth="1"/>
    <col min="12304" max="12313" width="12.5703125" style="4" customWidth="1"/>
    <col min="12314" max="12558" width="9.140625" style="4"/>
    <col min="12559" max="12559" width="69.42578125" style="4" customWidth="1"/>
    <col min="12560" max="12569" width="12.5703125" style="4" customWidth="1"/>
    <col min="12570" max="12814" width="9.140625" style="4"/>
    <col min="12815" max="12815" width="69.42578125" style="4" customWidth="1"/>
    <col min="12816" max="12825" width="12.5703125" style="4" customWidth="1"/>
    <col min="12826" max="13070" width="9.140625" style="4"/>
    <col min="13071" max="13071" width="69.42578125" style="4" customWidth="1"/>
    <col min="13072" max="13081" width="12.5703125" style="4" customWidth="1"/>
    <col min="13082" max="13326" width="9.140625" style="4"/>
    <col min="13327" max="13327" width="69.42578125" style="4" customWidth="1"/>
    <col min="13328" max="13337" width="12.5703125" style="4" customWidth="1"/>
    <col min="13338" max="13582" width="9.140625" style="4"/>
    <col min="13583" max="13583" width="69.42578125" style="4" customWidth="1"/>
    <col min="13584" max="13593" width="12.5703125" style="4" customWidth="1"/>
    <col min="13594" max="13838" width="9.140625" style="4"/>
    <col min="13839" max="13839" width="69.42578125" style="4" customWidth="1"/>
    <col min="13840" max="13849" width="12.5703125" style="4" customWidth="1"/>
    <col min="13850" max="14094" width="9.140625" style="4"/>
    <col min="14095" max="14095" width="69.42578125" style="4" customWidth="1"/>
    <col min="14096" max="14105" width="12.5703125" style="4" customWidth="1"/>
    <col min="14106" max="14350" width="9.140625" style="4"/>
    <col min="14351" max="14351" width="69.42578125" style="4" customWidth="1"/>
    <col min="14352" max="14361" width="12.5703125" style="4" customWidth="1"/>
    <col min="14362" max="14606" width="9.140625" style="4"/>
    <col min="14607" max="14607" width="69.42578125" style="4" customWidth="1"/>
    <col min="14608" max="14617" width="12.5703125" style="4" customWidth="1"/>
    <col min="14618" max="14862" width="9.140625" style="4"/>
    <col min="14863" max="14863" width="69.42578125" style="4" customWidth="1"/>
    <col min="14864" max="14873" width="12.5703125" style="4" customWidth="1"/>
    <col min="14874" max="15118" width="9.140625" style="4"/>
    <col min="15119" max="15119" width="69.42578125" style="4" customWidth="1"/>
    <col min="15120" max="15129" width="12.5703125" style="4" customWidth="1"/>
    <col min="15130" max="15374" width="9.140625" style="4"/>
    <col min="15375" max="15375" width="69.42578125" style="4" customWidth="1"/>
    <col min="15376" max="15385" width="12.5703125" style="4" customWidth="1"/>
    <col min="15386" max="15630" width="9.140625" style="4"/>
    <col min="15631" max="15631" width="69.42578125" style="4" customWidth="1"/>
    <col min="15632" max="15641" width="12.5703125" style="4" customWidth="1"/>
    <col min="15642" max="15886" width="9.140625" style="4"/>
    <col min="15887" max="15887" width="69.42578125" style="4" customWidth="1"/>
    <col min="15888" max="15897" width="12.5703125" style="4" customWidth="1"/>
    <col min="15898" max="16306" width="9.140625" style="4"/>
    <col min="16307" max="16309" width="9.140625" style="4" customWidth="1"/>
    <col min="16310" max="16384" width="9.140625" style="4"/>
  </cols>
  <sheetData>
    <row r="1" spans="1:5" s="1" customFormat="1" ht="26.25" customHeight="1" x14ac:dyDescent="0.4">
      <c r="A1" s="53" t="s">
        <v>0</v>
      </c>
      <c r="B1" s="53"/>
      <c r="C1" s="53"/>
      <c r="D1" s="53"/>
      <c r="E1" s="53"/>
    </row>
    <row r="2" spans="1:5" s="1" customFormat="1" ht="40.5" customHeight="1" x14ac:dyDescent="0.4">
      <c r="A2" s="54" t="s">
        <v>92</v>
      </c>
      <c r="B2" s="54"/>
      <c r="C2" s="54"/>
      <c r="D2" s="54"/>
      <c r="E2" s="54"/>
    </row>
    <row r="3" spans="1:5" ht="9.75" customHeight="1" x14ac:dyDescent="0.2"/>
    <row r="4" spans="1:5" x14ac:dyDescent="0.2">
      <c r="A4" s="2"/>
      <c r="B4" s="3"/>
      <c r="C4" s="3"/>
      <c r="D4" s="3"/>
      <c r="E4" s="3"/>
    </row>
    <row r="5" spans="1:5" s="7" customFormat="1" ht="15.75" x14ac:dyDescent="0.25">
      <c r="A5" s="5"/>
      <c r="B5" s="6">
        <v>44957</v>
      </c>
      <c r="C5" s="6">
        <v>44985</v>
      </c>
      <c r="D5" s="6">
        <v>45016</v>
      </c>
      <c r="E5" s="6">
        <v>45046</v>
      </c>
    </row>
    <row r="6" spans="1:5" x14ac:dyDescent="0.2">
      <c r="A6" s="8"/>
      <c r="B6" s="9"/>
      <c r="C6" s="9"/>
      <c r="D6" s="9"/>
      <c r="E6" s="9"/>
    </row>
    <row r="7" spans="1:5" x14ac:dyDescent="0.2">
      <c r="A7" s="10"/>
      <c r="B7" s="11"/>
      <c r="C7" s="11"/>
      <c r="D7" s="11"/>
      <c r="E7" s="11"/>
    </row>
    <row r="8" spans="1:5" ht="14.25" x14ac:dyDescent="0.2">
      <c r="A8" s="12" t="s">
        <v>1</v>
      </c>
      <c r="B8" s="13">
        <f t="shared" ref="B8:C8" si="0">SUM(B9:B13)</f>
        <v>280170844.24999994</v>
      </c>
      <c r="C8" s="13">
        <f t="shared" si="0"/>
        <v>447596486.25999999</v>
      </c>
      <c r="D8" s="13">
        <f t="shared" ref="D8:E8" si="1">SUM(D9:D13)</f>
        <v>190120669.31999999</v>
      </c>
      <c r="E8" s="13">
        <f t="shared" si="1"/>
        <v>192788960.87</v>
      </c>
    </row>
    <row r="9" spans="1:5" x14ac:dyDescent="0.2">
      <c r="A9" s="14" t="s">
        <v>2</v>
      </c>
      <c r="B9" s="15">
        <f t="shared" ref="B9:C9" si="2">B20</f>
        <v>90609487.499999985</v>
      </c>
      <c r="C9" s="15">
        <f t="shared" si="2"/>
        <v>60748592.649999984</v>
      </c>
      <c r="D9" s="15">
        <f t="shared" ref="D9:E9" si="3">D20</f>
        <v>63414827.239999995</v>
      </c>
      <c r="E9" s="15">
        <f t="shared" si="3"/>
        <v>54318281.909999996</v>
      </c>
    </row>
    <row r="10" spans="1:5" x14ac:dyDescent="0.2">
      <c r="A10" s="14" t="s">
        <v>3</v>
      </c>
      <c r="B10" s="15">
        <f t="shared" ref="B10:C10" si="4">B67</f>
        <v>87211156.049999997</v>
      </c>
      <c r="C10" s="15">
        <f t="shared" si="4"/>
        <v>288065328.51999998</v>
      </c>
      <c r="D10" s="15">
        <f t="shared" ref="D10:E10" si="5">D67</f>
        <v>24776973.789999995</v>
      </c>
      <c r="E10" s="15">
        <f t="shared" si="5"/>
        <v>30509317.580000002</v>
      </c>
    </row>
    <row r="11" spans="1:5" x14ac:dyDescent="0.2">
      <c r="A11" s="14" t="s">
        <v>4</v>
      </c>
      <c r="B11" s="15">
        <f t="shared" ref="B11:C11" si="6">B90</f>
        <v>83695392.920000002</v>
      </c>
      <c r="C11" s="15">
        <f t="shared" si="6"/>
        <v>83495672.989999995</v>
      </c>
      <c r="D11" s="15">
        <f t="shared" ref="D11:E11" si="7">D90</f>
        <v>78960713.430000007</v>
      </c>
      <c r="E11" s="15">
        <f t="shared" si="7"/>
        <v>87002755.620000005</v>
      </c>
    </row>
    <row r="12" spans="1:5" x14ac:dyDescent="0.2">
      <c r="A12" s="14" t="s">
        <v>5</v>
      </c>
      <c r="B12" s="15">
        <f t="shared" ref="B12:C12" si="8">B101</f>
        <v>18592337.969999999</v>
      </c>
      <c r="C12" s="15">
        <f t="shared" si="8"/>
        <v>15243446.359999999</v>
      </c>
      <c r="D12" s="15">
        <f t="shared" ref="D12:E12" si="9">D101</f>
        <v>22573643.869999997</v>
      </c>
      <c r="E12" s="15">
        <f t="shared" si="9"/>
        <v>20911111.249999996</v>
      </c>
    </row>
    <row r="13" spans="1:5" x14ac:dyDescent="0.2">
      <c r="A13" s="14" t="s">
        <v>6</v>
      </c>
      <c r="B13" s="16">
        <f t="shared" ref="B13:C13" si="10">B114</f>
        <v>62469.81</v>
      </c>
      <c r="C13" s="16">
        <f t="shared" si="10"/>
        <v>43445.74</v>
      </c>
      <c r="D13" s="16">
        <f t="shared" ref="D13:E13" si="11">D114</f>
        <v>394510.99</v>
      </c>
      <c r="E13" s="16">
        <f t="shared" si="11"/>
        <v>47494.51</v>
      </c>
    </row>
    <row r="14" spans="1:5" x14ac:dyDescent="0.2">
      <c r="A14" s="14"/>
      <c r="B14" s="16"/>
      <c r="C14" s="16"/>
      <c r="D14" s="16"/>
      <c r="E14" s="16"/>
    </row>
    <row r="15" spans="1:5" ht="14.25" x14ac:dyDescent="0.2">
      <c r="A15" s="12" t="s">
        <v>7</v>
      </c>
      <c r="B15" s="13">
        <f t="shared" ref="B15:C15" si="12">SUM(B16:B17)</f>
        <v>574713802.83000004</v>
      </c>
      <c r="C15" s="13">
        <f t="shared" si="12"/>
        <v>576635658.22000003</v>
      </c>
      <c r="D15" s="13">
        <f t="shared" ref="D15:E15" si="13">SUM(D16:D17)</f>
        <v>642389105.24000001</v>
      </c>
      <c r="E15" s="13">
        <f t="shared" si="13"/>
        <v>565954219.75000012</v>
      </c>
    </row>
    <row r="16" spans="1:5" x14ac:dyDescent="0.2">
      <c r="A16" s="14" t="s">
        <v>8</v>
      </c>
      <c r="B16" s="17">
        <v>572217017.13</v>
      </c>
      <c r="C16" s="17">
        <v>570663088.84000003</v>
      </c>
      <c r="D16" s="17">
        <v>637814042.75</v>
      </c>
      <c r="E16" s="17">
        <v>560593922.09000015</v>
      </c>
    </row>
    <row r="17" spans="1:5" x14ac:dyDescent="0.2">
      <c r="A17" s="14" t="s">
        <v>9</v>
      </c>
      <c r="B17" s="17">
        <v>2496785.7000000002</v>
      </c>
      <c r="C17" s="17">
        <v>5972569.3799999999</v>
      </c>
      <c r="D17" s="17">
        <v>4575062.4900000021</v>
      </c>
      <c r="E17" s="17">
        <v>5360297.66</v>
      </c>
    </row>
    <row r="18" spans="1:5" x14ac:dyDescent="0.2">
      <c r="A18" s="14"/>
      <c r="B18" s="15"/>
      <c r="C18" s="15"/>
      <c r="D18" s="15"/>
      <c r="E18" s="15"/>
    </row>
    <row r="19" spans="1:5" x14ac:dyDescent="0.2">
      <c r="A19" s="14"/>
      <c r="B19" s="18"/>
      <c r="C19" s="18"/>
      <c r="D19" s="18"/>
      <c r="E19" s="18"/>
    </row>
    <row r="20" spans="1:5" ht="14.25" x14ac:dyDescent="0.2">
      <c r="A20" s="12" t="s">
        <v>10</v>
      </c>
      <c r="B20" s="19">
        <f t="shared" ref="B20:C20" si="14">SUM(B21:B41)</f>
        <v>90609487.499999985</v>
      </c>
      <c r="C20" s="19">
        <f t="shared" si="14"/>
        <v>60748592.649999984</v>
      </c>
      <c r="D20" s="19">
        <f t="shared" ref="D20:E20" si="15">SUM(D21:D41)</f>
        <v>63414827.239999995</v>
      </c>
      <c r="E20" s="19">
        <f t="shared" si="15"/>
        <v>54318281.909999996</v>
      </c>
    </row>
    <row r="21" spans="1:5" x14ac:dyDescent="0.2">
      <c r="A21" s="14" t="s">
        <v>11</v>
      </c>
      <c r="B21" s="20">
        <v>52925514.950000003</v>
      </c>
      <c r="C21" s="20">
        <v>28741161.810000002</v>
      </c>
      <c r="D21" s="20">
        <v>31319015.669999998</v>
      </c>
      <c r="E21" s="20">
        <v>26958629.709999997</v>
      </c>
    </row>
    <row r="22" spans="1:5" x14ac:dyDescent="0.2">
      <c r="A22" s="14" t="s">
        <v>12</v>
      </c>
      <c r="B22" s="20">
        <v>35038.31</v>
      </c>
      <c r="C22" s="20">
        <v>41737</v>
      </c>
      <c r="D22" s="20">
        <v>15615.24</v>
      </c>
      <c r="E22" s="20">
        <v>18513.23</v>
      </c>
    </row>
    <row r="23" spans="1:5" x14ac:dyDescent="0.2">
      <c r="A23" s="14" t="s">
        <v>13</v>
      </c>
      <c r="B23" s="20">
        <v>6619615.4100000001</v>
      </c>
      <c r="C23" s="20">
        <v>5630246.1500000004</v>
      </c>
      <c r="D23" s="20">
        <v>2535926.4300000002</v>
      </c>
      <c r="E23" s="20">
        <v>3186730.28</v>
      </c>
    </row>
    <row r="24" spans="1:5" x14ac:dyDescent="0.2">
      <c r="A24" s="14" t="s">
        <v>14</v>
      </c>
      <c r="B24" s="20">
        <v>188482.25</v>
      </c>
      <c r="C24" s="20">
        <v>129715.89</v>
      </c>
      <c r="D24" s="20">
        <v>153400.19</v>
      </c>
      <c r="E24" s="20">
        <v>119495.41</v>
      </c>
    </row>
    <row r="25" spans="1:5" x14ac:dyDescent="0.2">
      <c r="A25" s="14" t="s">
        <v>15</v>
      </c>
      <c r="B25" s="20">
        <v>1239524.6499999999</v>
      </c>
      <c r="C25" s="20">
        <v>1581597.58</v>
      </c>
      <c r="D25" s="20">
        <v>1697109.65</v>
      </c>
      <c r="E25" s="20">
        <v>1353249.95</v>
      </c>
    </row>
    <row r="26" spans="1:5" x14ac:dyDescent="0.2">
      <c r="A26" s="14" t="s">
        <v>16</v>
      </c>
      <c r="B26" s="20">
        <v>992390.41</v>
      </c>
      <c r="C26" s="20">
        <v>826534.72</v>
      </c>
      <c r="D26" s="20">
        <v>870697.17999999993</v>
      </c>
      <c r="E26" s="20">
        <v>753334.5199999999</v>
      </c>
    </row>
    <row r="27" spans="1:5" x14ac:dyDescent="0.2">
      <c r="A27" s="14" t="s">
        <v>89</v>
      </c>
      <c r="B27" s="41">
        <v>424.43</v>
      </c>
      <c r="C27" s="41">
        <v>158.4</v>
      </c>
      <c r="D27" s="41">
        <v>6494.4</v>
      </c>
      <c r="E27" s="41">
        <v>316.8</v>
      </c>
    </row>
    <row r="28" spans="1:5" ht="14.25" x14ac:dyDescent="0.2">
      <c r="A28" s="14" t="s">
        <v>17</v>
      </c>
      <c r="B28" s="20">
        <v>999325.58</v>
      </c>
      <c r="C28" s="20">
        <v>648734.89</v>
      </c>
      <c r="D28" s="20">
        <v>758746.07</v>
      </c>
      <c r="E28" s="20">
        <v>704839.87</v>
      </c>
    </row>
    <row r="29" spans="1:5" ht="14.25" x14ac:dyDescent="0.2">
      <c r="A29" s="14" t="s">
        <v>18</v>
      </c>
      <c r="B29" s="20">
        <v>2427128.73</v>
      </c>
      <c r="C29" s="20">
        <v>1742667.5</v>
      </c>
      <c r="D29" s="20">
        <v>2026682.9100000001</v>
      </c>
      <c r="E29" s="20">
        <v>2085766.05</v>
      </c>
    </row>
    <row r="30" spans="1:5" ht="14.25" x14ac:dyDescent="0.2">
      <c r="A30" s="14" t="s">
        <v>19</v>
      </c>
      <c r="B30" s="20">
        <v>53518.249999999993</v>
      </c>
      <c r="C30" s="20">
        <v>40108.689999999995</v>
      </c>
      <c r="D30" s="20">
        <v>78943.72</v>
      </c>
      <c r="E30" s="20">
        <v>105012.36</v>
      </c>
    </row>
    <row r="31" spans="1:5" x14ac:dyDescent="0.2">
      <c r="A31" s="14" t="s">
        <v>20</v>
      </c>
      <c r="B31" s="20">
        <v>2974758.43</v>
      </c>
      <c r="C31" s="20">
        <v>1107768.8</v>
      </c>
      <c r="D31" s="20">
        <v>1270047.02</v>
      </c>
      <c r="E31" s="20">
        <v>1078313.1200000001</v>
      </c>
    </row>
    <row r="32" spans="1:5" x14ac:dyDescent="0.2">
      <c r="A32" s="14" t="s">
        <v>21</v>
      </c>
      <c r="B32" s="20">
        <v>731632.13</v>
      </c>
      <c r="C32" s="20">
        <v>878172.74</v>
      </c>
      <c r="D32" s="20">
        <v>1003107.79</v>
      </c>
      <c r="E32" s="20">
        <v>860462.24</v>
      </c>
    </row>
    <row r="33" spans="1:5" x14ac:dyDescent="0.2">
      <c r="A33" s="14" t="s">
        <v>22</v>
      </c>
      <c r="B33" s="20">
        <v>902049.66999999993</v>
      </c>
      <c r="C33" s="20">
        <v>617148.16000000003</v>
      </c>
      <c r="D33" s="20">
        <v>469556.66000000003</v>
      </c>
      <c r="E33" s="20">
        <v>937931.27</v>
      </c>
    </row>
    <row r="34" spans="1:5" x14ac:dyDescent="0.2">
      <c r="A34" s="14" t="s">
        <v>23</v>
      </c>
      <c r="B34" s="20">
        <v>14744.55</v>
      </c>
      <c r="C34" s="20">
        <v>0</v>
      </c>
      <c r="D34" s="20">
        <v>1527.44</v>
      </c>
      <c r="E34" s="20">
        <v>36</v>
      </c>
    </row>
    <row r="35" spans="1:5" ht="14.25" x14ac:dyDescent="0.2">
      <c r="A35" s="14" t="s">
        <v>24</v>
      </c>
      <c r="B35" s="20">
        <v>1187821.94</v>
      </c>
      <c r="C35" s="20">
        <v>1038695.15</v>
      </c>
      <c r="D35" s="20">
        <v>1295902.18</v>
      </c>
      <c r="E35" s="20">
        <v>913056.44</v>
      </c>
    </row>
    <row r="36" spans="1:5" ht="14.25" x14ac:dyDescent="0.2">
      <c r="A36" s="14" t="s">
        <v>25</v>
      </c>
      <c r="B36" s="20">
        <v>8973643.6999999993</v>
      </c>
      <c r="C36" s="20">
        <v>8546126.5600000024</v>
      </c>
      <c r="D36" s="20">
        <v>9424819.9499999974</v>
      </c>
      <c r="E36" s="20">
        <v>7591586.5499999998</v>
      </c>
    </row>
    <row r="37" spans="1:5" x14ac:dyDescent="0.2">
      <c r="A37" s="14" t="s">
        <v>26</v>
      </c>
      <c r="B37" s="20">
        <v>1892944.8299999998</v>
      </c>
      <c r="C37" s="20">
        <v>1669165.3699999999</v>
      </c>
      <c r="D37" s="20">
        <v>1958497.68</v>
      </c>
      <c r="E37" s="20">
        <v>1420837.1199999999</v>
      </c>
    </row>
    <row r="38" spans="1:5" x14ac:dyDescent="0.2">
      <c r="A38" s="14" t="s">
        <v>27</v>
      </c>
      <c r="B38" s="20">
        <v>1510.08</v>
      </c>
      <c r="C38" s="20">
        <v>580.79999999999995</v>
      </c>
      <c r="D38" s="20">
        <v>2895.82</v>
      </c>
      <c r="E38" s="20">
        <v>4378.53</v>
      </c>
    </row>
    <row r="39" spans="1:5" ht="14.25" x14ac:dyDescent="0.2">
      <c r="A39" s="14" t="s">
        <v>28</v>
      </c>
      <c r="B39" s="20">
        <v>42401.409999999996</v>
      </c>
      <c r="C39" s="20">
        <v>43132.83</v>
      </c>
      <c r="D39" s="20">
        <v>59352.59</v>
      </c>
      <c r="E39" s="20">
        <v>48093.210000000006</v>
      </c>
    </row>
    <row r="40" spans="1:5" x14ac:dyDescent="0.2">
      <c r="A40" s="14" t="s">
        <v>29</v>
      </c>
      <c r="B40" s="20">
        <v>1378779.87</v>
      </c>
      <c r="C40" s="20">
        <v>1002023.6</v>
      </c>
      <c r="D40" s="20">
        <v>1351106.49</v>
      </c>
      <c r="E40" s="20">
        <v>959353.01</v>
      </c>
    </row>
    <row r="41" spans="1:5" x14ac:dyDescent="0.2">
      <c r="A41" s="14" t="s">
        <v>30</v>
      </c>
      <c r="B41" s="20">
        <v>7028237.9199999999</v>
      </c>
      <c r="C41" s="20">
        <v>6463116.0099999998</v>
      </c>
      <c r="D41" s="20">
        <v>7115382.1600000001</v>
      </c>
      <c r="E41" s="20">
        <v>5218346.24</v>
      </c>
    </row>
    <row r="42" spans="1:5" x14ac:dyDescent="0.2">
      <c r="A42" s="14"/>
      <c r="B42" s="21"/>
      <c r="C42" s="21"/>
      <c r="D42" s="21"/>
      <c r="E42" s="21"/>
    </row>
    <row r="43" spans="1:5" ht="14.25" x14ac:dyDescent="0.2">
      <c r="A43" s="12" t="s">
        <v>31</v>
      </c>
      <c r="B43" s="22">
        <f t="shared" ref="B43:C43" si="16">SUM(B44:B64)</f>
        <v>19147052.910999998</v>
      </c>
      <c r="C43" s="22">
        <f t="shared" si="16"/>
        <v>11412907.060000001</v>
      </c>
      <c r="D43" s="22">
        <f t="shared" ref="D43:E43" si="17">SUM(D44:D64)</f>
        <v>11932970.653000001</v>
      </c>
      <c r="E43" s="22">
        <f t="shared" si="17"/>
        <v>10397762.383000001</v>
      </c>
    </row>
    <row r="44" spans="1:5" x14ac:dyDescent="0.2">
      <c r="A44" s="14" t="s">
        <v>11</v>
      </c>
      <c r="B44" s="23">
        <v>16488954.736</v>
      </c>
      <c r="C44" s="23">
        <v>9163919.307</v>
      </c>
      <c r="D44" s="23">
        <v>9473056.4890000001</v>
      </c>
      <c r="E44" s="23">
        <v>8401157.75</v>
      </c>
    </row>
    <row r="45" spans="1:5" x14ac:dyDescent="0.2">
      <c r="A45" s="14" t="s">
        <v>12</v>
      </c>
      <c r="B45" s="23">
        <v>1026.2059999999999</v>
      </c>
      <c r="C45" s="23">
        <v>1316.9179999999999</v>
      </c>
      <c r="D45" s="23">
        <v>598.35500000000002</v>
      </c>
      <c r="E45" s="23">
        <v>635.053</v>
      </c>
    </row>
    <row r="46" spans="1:5" x14ac:dyDescent="0.2">
      <c r="A46" s="14" t="s">
        <v>32</v>
      </c>
      <c r="B46" s="23">
        <v>201490.62</v>
      </c>
      <c r="C46" s="23">
        <v>165000.546</v>
      </c>
      <c r="D46" s="23">
        <v>71563.635999999999</v>
      </c>
      <c r="E46" s="23">
        <v>90473.955000000002</v>
      </c>
    </row>
    <row r="47" spans="1:5" x14ac:dyDescent="0.2">
      <c r="A47" s="14" t="s">
        <v>33</v>
      </c>
      <c r="B47" s="23">
        <v>69981.042000000001</v>
      </c>
      <c r="C47" s="23">
        <v>47456.267</v>
      </c>
      <c r="D47" s="23">
        <v>55838.243000000002</v>
      </c>
      <c r="E47" s="23">
        <v>43845.684999999998</v>
      </c>
    </row>
    <row r="48" spans="1:5" x14ac:dyDescent="0.2">
      <c r="A48" s="14" t="s">
        <v>15</v>
      </c>
      <c r="B48" s="23">
        <v>34593.89</v>
      </c>
      <c r="C48" s="23">
        <v>44230.285000000003</v>
      </c>
      <c r="D48" s="23">
        <v>47123.26</v>
      </c>
      <c r="E48" s="23">
        <v>37408.197999999997</v>
      </c>
    </row>
    <row r="49" spans="1:5" x14ac:dyDescent="0.2">
      <c r="A49" s="14" t="s">
        <v>34</v>
      </c>
      <c r="B49" s="23">
        <v>79073.888999999996</v>
      </c>
      <c r="C49" s="23">
        <v>53992.889000000003</v>
      </c>
      <c r="D49" s="23">
        <v>53846.868000000002</v>
      </c>
      <c r="E49" s="23">
        <v>50319.464999999997</v>
      </c>
    </row>
    <row r="50" spans="1:5" x14ac:dyDescent="0.2">
      <c r="A50" s="14" t="s">
        <v>89</v>
      </c>
      <c r="B50" s="24">
        <v>95.79</v>
      </c>
      <c r="C50" s="24">
        <v>20</v>
      </c>
      <c r="D50" s="24">
        <v>1440</v>
      </c>
      <c r="E50" s="24">
        <v>40</v>
      </c>
    </row>
    <row r="51" spans="1:5" ht="14.25" x14ac:dyDescent="0.2">
      <c r="A51" s="14" t="s">
        <v>17</v>
      </c>
      <c r="B51" s="23">
        <v>86935.766000000003</v>
      </c>
      <c r="C51" s="23">
        <v>63528.406000000003</v>
      </c>
      <c r="D51" s="23">
        <v>76010.232000000004</v>
      </c>
      <c r="E51" s="23">
        <v>67258.327999999994</v>
      </c>
    </row>
    <row r="52" spans="1:5" ht="14.25" x14ac:dyDescent="0.2">
      <c r="A52" s="14" t="s">
        <v>18</v>
      </c>
      <c r="B52" s="23">
        <v>221992.41699999999</v>
      </c>
      <c r="C52" s="23">
        <v>134117.9</v>
      </c>
      <c r="D52" s="23">
        <v>174611.06700000001</v>
      </c>
      <c r="E52" s="23">
        <v>183303.872</v>
      </c>
    </row>
    <row r="53" spans="1:5" ht="14.25" x14ac:dyDescent="0.2">
      <c r="A53" s="14" t="s">
        <v>19</v>
      </c>
      <c r="B53" s="23">
        <v>648.73199999999997</v>
      </c>
      <c r="C53" s="23">
        <v>457</v>
      </c>
      <c r="D53" s="23">
        <v>906.69500000000005</v>
      </c>
      <c r="E53" s="23">
        <v>1238.5999999999999</v>
      </c>
    </row>
    <row r="54" spans="1:5" x14ac:dyDescent="0.2">
      <c r="A54" s="14" t="s">
        <v>20</v>
      </c>
      <c r="B54" s="23">
        <v>97603.274999999994</v>
      </c>
      <c r="C54" s="23">
        <v>32836.870000000003</v>
      </c>
      <c r="D54" s="23">
        <v>37799.288999999997</v>
      </c>
      <c r="E54" s="23">
        <v>32495.33</v>
      </c>
    </row>
    <row r="55" spans="1:5" x14ac:dyDescent="0.2">
      <c r="A55" s="14" t="s">
        <v>21</v>
      </c>
      <c r="B55" s="23">
        <v>62720.639999999999</v>
      </c>
      <c r="C55" s="23">
        <v>74162.464999999997</v>
      </c>
      <c r="D55" s="23">
        <v>81068.008000000002</v>
      </c>
      <c r="E55" s="23">
        <v>69644.759999999995</v>
      </c>
    </row>
    <row r="56" spans="1:5" x14ac:dyDescent="0.2">
      <c r="A56" s="14" t="s">
        <v>22</v>
      </c>
      <c r="B56" s="23">
        <v>23018.325000000001</v>
      </c>
      <c r="C56" s="23">
        <v>20358.395</v>
      </c>
      <c r="D56" s="23">
        <v>13974.36</v>
      </c>
      <c r="E56" s="23">
        <v>24619.514999999999</v>
      </c>
    </row>
    <row r="57" spans="1:5" x14ac:dyDescent="0.2">
      <c r="A57" s="14" t="s">
        <v>23</v>
      </c>
      <c r="B57" s="23">
        <v>22339.279999999999</v>
      </c>
      <c r="C57" s="23">
        <v>0</v>
      </c>
      <c r="D57" s="23">
        <v>1192.3499999999999</v>
      </c>
      <c r="E57" s="23">
        <v>24</v>
      </c>
    </row>
    <row r="58" spans="1:5" ht="14.25" x14ac:dyDescent="0.2">
      <c r="A58" s="14" t="s">
        <v>24</v>
      </c>
      <c r="B58" s="23">
        <v>126377.368</v>
      </c>
      <c r="C58" s="23">
        <v>110028.107</v>
      </c>
      <c r="D58" s="23">
        <v>130348.81299999999</v>
      </c>
      <c r="E58" s="23">
        <v>95119.744000000006</v>
      </c>
    </row>
    <row r="59" spans="1:5" ht="14.25" x14ac:dyDescent="0.2">
      <c r="A59" s="14" t="s">
        <v>25</v>
      </c>
      <c r="B59" s="23">
        <v>771245.01</v>
      </c>
      <c r="C59" s="23">
        <v>734834.48800000001</v>
      </c>
      <c r="D59" s="23">
        <v>809669.46200000006</v>
      </c>
      <c r="E59" s="23">
        <v>653311.45900000003</v>
      </c>
    </row>
    <row r="60" spans="1:5" x14ac:dyDescent="0.2">
      <c r="A60" s="14" t="s">
        <v>26</v>
      </c>
      <c r="B60" s="23">
        <v>608542.33499999996</v>
      </c>
      <c r="C60" s="23">
        <v>551667.13199999998</v>
      </c>
      <c r="D60" s="23">
        <v>656018.48800000001</v>
      </c>
      <c r="E60" s="23">
        <v>466470.00699999998</v>
      </c>
    </row>
    <row r="61" spans="1:5" x14ac:dyDescent="0.2">
      <c r="A61" s="14" t="s">
        <v>27</v>
      </c>
      <c r="B61" s="23">
        <v>780</v>
      </c>
      <c r="C61" s="23">
        <v>300</v>
      </c>
      <c r="D61" s="23">
        <v>1374</v>
      </c>
      <c r="E61" s="23">
        <v>2017.14</v>
      </c>
    </row>
    <row r="62" spans="1:5" ht="14.25" x14ac:dyDescent="0.2">
      <c r="A62" s="14" t="s">
        <v>28</v>
      </c>
      <c r="B62" s="23">
        <v>3182</v>
      </c>
      <c r="C62" s="23">
        <v>3014.25</v>
      </c>
      <c r="D62" s="23">
        <v>4675.9849999999997</v>
      </c>
      <c r="E62" s="23">
        <v>3542</v>
      </c>
    </row>
    <row r="63" spans="1:5" x14ac:dyDescent="0.2">
      <c r="A63" s="14" t="s">
        <v>29</v>
      </c>
      <c r="B63" s="23">
        <v>40116.35</v>
      </c>
      <c r="C63" s="23">
        <v>28961.3</v>
      </c>
      <c r="D63" s="23">
        <v>38994.027999999998</v>
      </c>
      <c r="E63" s="23">
        <v>27733.53</v>
      </c>
    </row>
    <row r="64" spans="1:5" x14ac:dyDescent="0.2">
      <c r="A64" s="14" t="s">
        <v>30</v>
      </c>
      <c r="B64" s="23">
        <v>206335.24</v>
      </c>
      <c r="C64" s="23">
        <v>182704.535</v>
      </c>
      <c r="D64" s="23">
        <v>202861.02499999999</v>
      </c>
      <c r="E64" s="23">
        <v>147103.992</v>
      </c>
    </row>
    <row r="65" spans="1:5" x14ac:dyDescent="0.2">
      <c r="A65" s="14"/>
      <c r="B65" s="21"/>
      <c r="C65" s="21"/>
      <c r="D65" s="21"/>
      <c r="E65" s="21"/>
    </row>
    <row r="66" spans="1:5" x14ac:dyDescent="0.2">
      <c r="A66" s="14"/>
      <c r="B66" s="18"/>
      <c r="C66" s="18"/>
      <c r="D66" s="18"/>
      <c r="E66" s="18"/>
    </row>
    <row r="67" spans="1:5" ht="14.25" x14ac:dyDescent="0.2">
      <c r="A67" s="12" t="s">
        <v>35</v>
      </c>
      <c r="B67" s="19">
        <f t="shared" ref="B67:C67" si="18">SUM(B68:B76)</f>
        <v>87211156.049999997</v>
      </c>
      <c r="C67" s="19">
        <f t="shared" si="18"/>
        <v>288065328.51999998</v>
      </c>
      <c r="D67" s="19">
        <f t="shared" ref="D67:E67" si="19">SUM(D68:D76)</f>
        <v>24776973.789999995</v>
      </c>
      <c r="E67" s="19">
        <f t="shared" si="19"/>
        <v>30509317.580000002</v>
      </c>
    </row>
    <row r="68" spans="1:5" x14ac:dyDescent="0.2">
      <c r="A68" s="14" t="s">
        <v>36</v>
      </c>
      <c r="B68" s="20">
        <v>177660</v>
      </c>
      <c r="C68" s="20">
        <v>708668.8</v>
      </c>
      <c r="D68" s="20">
        <v>34473.599999999999</v>
      </c>
      <c r="E68" s="20">
        <v>204120</v>
      </c>
    </row>
    <row r="69" spans="1:5" x14ac:dyDescent="0.2">
      <c r="A69" s="14" t="s">
        <v>37</v>
      </c>
      <c r="B69" s="20">
        <v>100891.8</v>
      </c>
      <c r="C69" s="20">
        <v>184450.84</v>
      </c>
      <c r="D69" s="20">
        <v>183501.62</v>
      </c>
      <c r="E69" s="20">
        <v>145121.76</v>
      </c>
    </row>
    <row r="70" spans="1:5" ht="14.25" x14ac:dyDescent="0.2">
      <c r="A70" s="14" t="s">
        <v>38</v>
      </c>
      <c r="B70" s="20">
        <v>86581450.109999999</v>
      </c>
      <c r="C70" s="20">
        <v>286196491.29000002</v>
      </c>
      <c r="D70" s="20">
        <v>23771754.199999999</v>
      </c>
      <c r="E70" s="20">
        <v>29557912.280000001</v>
      </c>
    </row>
    <row r="71" spans="1:5" ht="14.25" x14ac:dyDescent="0.2">
      <c r="A71" s="14" t="s">
        <v>39</v>
      </c>
      <c r="B71" s="20">
        <v>216586.17</v>
      </c>
      <c r="C71" s="20">
        <v>328684.36</v>
      </c>
      <c r="D71" s="20">
        <v>383811.99</v>
      </c>
      <c r="E71" s="20">
        <v>378535.47</v>
      </c>
    </row>
    <row r="72" spans="1:5" ht="14.25" x14ac:dyDescent="0.2">
      <c r="A72" s="14" t="s">
        <v>40</v>
      </c>
      <c r="B72" s="20">
        <v>0</v>
      </c>
      <c r="C72" s="20">
        <v>0</v>
      </c>
      <c r="D72" s="20">
        <v>0</v>
      </c>
      <c r="E72" s="20">
        <v>0</v>
      </c>
    </row>
    <row r="73" spans="1:5" ht="14.25" x14ac:dyDescent="0.2">
      <c r="A73" s="14" t="s">
        <v>41</v>
      </c>
      <c r="B73" s="20">
        <v>122479.83</v>
      </c>
      <c r="C73" s="20">
        <v>640080.09000000008</v>
      </c>
      <c r="D73" s="20">
        <v>389203.20000000001</v>
      </c>
      <c r="E73" s="20">
        <v>223092.87000000002</v>
      </c>
    </row>
    <row r="74" spans="1:5" ht="14.25" x14ac:dyDescent="0.2">
      <c r="A74" s="14" t="s">
        <v>42</v>
      </c>
      <c r="B74" s="20">
        <v>0</v>
      </c>
      <c r="C74" s="20">
        <v>0</v>
      </c>
      <c r="D74" s="20">
        <v>0</v>
      </c>
      <c r="E74" s="20">
        <v>401.4</v>
      </c>
    </row>
    <row r="75" spans="1:5" x14ac:dyDescent="0.2">
      <c r="A75" s="14" t="s">
        <v>43</v>
      </c>
      <c r="B75" s="20">
        <v>0</v>
      </c>
      <c r="C75" s="20">
        <v>0</v>
      </c>
      <c r="D75" s="20">
        <v>0</v>
      </c>
      <c r="E75" s="20">
        <v>0</v>
      </c>
    </row>
    <row r="76" spans="1:5" x14ac:dyDescent="0.2">
      <c r="A76" s="14" t="s">
        <v>44</v>
      </c>
      <c r="B76" s="20">
        <v>12088.14</v>
      </c>
      <c r="C76" s="20">
        <v>6953.14</v>
      </c>
      <c r="D76" s="20">
        <v>14229.18</v>
      </c>
      <c r="E76" s="20">
        <v>133.80000000000001</v>
      </c>
    </row>
    <row r="77" spans="1:5" x14ac:dyDescent="0.2">
      <c r="A77" s="14"/>
      <c r="B77" s="21"/>
      <c r="C77" s="21"/>
      <c r="D77" s="21"/>
      <c r="E77" s="21"/>
    </row>
    <row r="78" spans="1:5" ht="14.25" x14ac:dyDescent="0.2">
      <c r="A78" s="12" t="s">
        <v>45</v>
      </c>
      <c r="B78" s="22">
        <f t="shared" ref="B78:C78" si="20">SUM(B79:B87)</f>
        <v>204438.34099999999</v>
      </c>
      <c r="C78" s="22">
        <f t="shared" si="20"/>
        <v>672997.76699999988</v>
      </c>
      <c r="D78" s="22">
        <f t="shared" ref="D78:E78" si="21">SUM(D79:D87)</f>
        <v>50595.750000000007</v>
      </c>
      <c r="E78" s="22">
        <f t="shared" si="21"/>
        <v>62349.845999999998</v>
      </c>
    </row>
    <row r="79" spans="1:5" x14ac:dyDescent="0.2">
      <c r="A79" s="14" t="s">
        <v>36</v>
      </c>
      <c r="B79" s="23">
        <v>540</v>
      </c>
      <c r="C79" s="23">
        <v>2060</v>
      </c>
      <c r="D79" s="23">
        <v>91.2</v>
      </c>
      <c r="E79" s="23">
        <v>540</v>
      </c>
    </row>
    <row r="80" spans="1:5" x14ac:dyDescent="0.2">
      <c r="A80" s="14" t="s">
        <v>37</v>
      </c>
      <c r="B80" s="23">
        <v>306.66199999999998</v>
      </c>
      <c r="C80" s="23">
        <v>556.28</v>
      </c>
      <c r="D80" s="23">
        <v>485.45400000000001</v>
      </c>
      <c r="E80" s="23">
        <v>383.92</v>
      </c>
    </row>
    <row r="81" spans="1:5" ht="14.25" x14ac:dyDescent="0.2">
      <c r="A81" s="14" t="s">
        <v>38</v>
      </c>
      <c r="B81" s="23">
        <v>202766.462</v>
      </c>
      <c r="C81" s="23">
        <v>666861.07499999995</v>
      </c>
      <c r="D81" s="23">
        <v>48412.82</v>
      </c>
      <c r="E81" s="23">
        <v>60199.413999999997</v>
      </c>
    </row>
    <row r="82" spans="1:5" ht="14.25" x14ac:dyDescent="0.2">
      <c r="A82" s="14" t="s">
        <v>39</v>
      </c>
      <c r="B82" s="23">
        <v>507.22399999999999</v>
      </c>
      <c r="C82" s="23">
        <v>2009.568</v>
      </c>
      <c r="D82" s="23">
        <v>781.697</v>
      </c>
      <c r="E82" s="23">
        <v>770.94799999999998</v>
      </c>
    </row>
    <row r="83" spans="1:5" ht="14.25" x14ac:dyDescent="0.2">
      <c r="A83" s="14" t="s">
        <v>40</v>
      </c>
      <c r="B83" s="23">
        <v>0</v>
      </c>
      <c r="C83" s="23">
        <v>0</v>
      </c>
      <c r="D83" s="23">
        <v>0</v>
      </c>
      <c r="E83" s="23">
        <v>0</v>
      </c>
    </row>
    <row r="84" spans="1:5" ht="14.25" x14ac:dyDescent="0.2">
      <c r="A84" s="14" t="s">
        <v>41</v>
      </c>
      <c r="B84" s="23">
        <v>286.83800000000002</v>
      </c>
      <c r="C84" s="23">
        <v>1495.2539999999999</v>
      </c>
      <c r="D84" s="23">
        <v>792.67499999999995</v>
      </c>
      <c r="E84" s="23">
        <v>454.36399999999998</v>
      </c>
    </row>
    <row r="85" spans="1:5" ht="14.25" x14ac:dyDescent="0.2">
      <c r="A85" s="14" t="s">
        <v>42</v>
      </c>
      <c r="B85" s="23">
        <v>0</v>
      </c>
      <c r="C85" s="23">
        <v>0</v>
      </c>
      <c r="D85" s="23">
        <v>0</v>
      </c>
      <c r="E85" s="23">
        <v>0.9</v>
      </c>
    </row>
    <row r="86" spans="1:5" x14ac:dyDescent="0.2">
      <c r="A86" s="14" t="s">
        <v>43</v>
      </c>
      <c r="B86" s="23">
        <v>0</v>
      </c>
      <c r="C86" s="23">
        <v>0</v>
      </c>
      <c r="D86" s="23">
        <v>0</v>
      </c>
      <c r="E86" s="23">
        <v>0</v>
      </c>
    </row>
    <row r="87" spans="1:5" x14ac:dyDescent="0.2">
      <c r="A87" s="14" t="s">
        <v>44</v>
      </c>
      <c r="B87" s="23">
        <v>31.155000000000001</v>
      </c>
      <c r="C87" s="23">
        <v>15.59</v>
      </c>
      <c r="D87" s="23">
        <v>31.904</v>
      </c>
      <c r="E87" s="23">
        <v>0.3</v>
      </c>
    </row>
    <row r="88" spans="1:5" x14ac:dyDescent="0.2">
      <c r="A88" s="14"/>
      <c r="B88" s="24"/>
      <c r="C88" s="24"/>
      <c r="D88" s="24"/>
      <c r="E88" s="24"/>
    </row>
    <row r="89" spans="1:5" x14ac:dyDescent="0.2">
      <c r="A89" s="14"/>
      <c r="B89" s="18"/>
      <c r="C89" s="18"/>
      <c r="D89" s="18"/>
      <c r="E89" s="18"/>
    </row>
    <row r="90" spans="1:5" ht="14.25" x14ac:dyDescent="0.2">
      <c r="A90" s="12" t="s">
        <v>78</v>
      </c>
      <c r="B90" s="19">
        <f t="shared" ref="B90:C90" si="22">SUM(B91:B93)</f>
        <v>83695392.920000002</v>
      </c>
      <c r="C90" s="19">
        <f t="shared" si="22"/>
        <v>83495672.989999995</v>
      </c>
      <c r="D90" s="19">
        <f t="shared" ref="D90:E90" si="23">SUM(D91:D93)</f>
        <v>78960713.430000007</v>
      </c>
      <c r="E90" s="19">
        <f t="shared" si="23"/>
        <v>87002755.620000005</v>
      </c>
    </row>
    <row r="91" spans="1:5" ht="14.25" x14ac:dyDescent="0.2">
      <c r="A91" s="14" t="s">
        <v>46</v>
      </c>
      <c r="B91" s="20">
        <v>55612592.940000005</v>
      </c>
      <c r="C91" s="20">
        <v>59215122.460000001</v>
      </c>
      <c r="D91" s="20">
        <v>54456655.160000004</v>
      </c>
      <c r="E91" s="20">
        <v>59578708.07</v>
      </c>
    </row>
    <row r="92" spans="1:5" x14ac:dyDescent="0.2">
      <c r="A92" s="14" t="s">
        <v>76</v>
      </c>
      <c r="B92" s="41">
        <v>28082221.449999999</v>
      </c>
      <c r="C92" s="41">
        <v>24279892.640000001</v>
      </c>
      <c r="D92" s="41">
        <v>24503590.950000003</v>
      </c>
      <c r="E92" s="41">
        <v>27423557.220000003</v>
      </c>
    </row>
    <row r="93" spans="1:5" x14ac:dyDescent="0.2">
      <c r="A93" s="14" t="s">
        <v>47</v>
      </c>
      <c r="B93" s="20">
        <v>578.53</v>
      </c>
      <c r="C93" s="20">
        <v>657.89</v>
      </c>
      <c r="D93" s="20">
        <v>467.32</v>
      </c>
      <c r="E93" s="20">
        <v>490.33</v>
      </c>
    </row>
    <row r="94" spans="1:5" x14ac:dyDescent="0.2">
      <c r="A94" s="14"/>
      <c r="B94" s="21"/>
      <c r="C94" s="21"/>
      <c r="D94" s="21"/>
      <c r="E94" s="21"/>
    </row>
    <row r="95" spans="1:5" ht="14.25" x14ac:dyDescent="0.2">
      <c r="A95" s="12" t="s">
        <v>48</v>
      </c>
      <c r="B95" s="19">
        <f t="shared" ref="B95:C95" si="24">SUM(B96:B98)</f>
        <v>22265945.07</v>
      </c>
      <c r="C95" s="19">
        <f t="shared" si="24"/>
        <v>20880722.330000002</v>
      </c>
      <c r="D95" s="19">
        <f t="shared" ref="D95:E95" si="25">SUM(D96:D98)</f>
        <v>20297525.088</v>
      </c>
      <c r="E95" s="19">
        <f t="shared" si="25"/>
        <v>22505037.048999995</v>
      </c>
    </row>
    <row r="96" spans="1:5" ht="14.25" x14ac:dyDescent="0.2">
      <c r="A96" s="14" t="s">
        <v>49</v>
      </c>
      <c r="B96" s="20">
        <v>8221991.6900000004</v>
      </c>
      <c r="C96" s="20">
        <v>8737516.5600000005</v>
      </c>
      <c r="D96" s="20">
        <v>8043392.9800000004</v>
      </c>
      <c r="E96" s="20">
        <v>8790876.7899999991</v>
      </c>
    </row>
    <row r="97" spans="1:5" x14ac:dyDescent="0.2">
      <c r="A97" s="14" t="s">
        <v>77</v>
      </c>
      <c r="B97" s="41">
        <v>14041060.73</v>
      </c>
      <c r="C97" s="41">
        <v>12139916.33</v>
      </c>
      <c r="D97" s="41">
        <v>12251795.478</v>
      </c>
      <c r="E97" s="41">
        <v>13711708.608999999</v>
      </c>
    </row>
    <row r="98" spans="1:5" ht="14.25" x14ac:dyDescent="0.2">
      <c r="A98" s="14" t="s">
        <v>50</v>
      </c>
      <c r="B98" s="20">
        <v>2892.65</v>
      </c>
      <c r="C98" s="20">
        <v>3289.44</v>
      </c>
      <c r="D98" s="20">
        <v>2336.63</v>
      </c>
      <c r="E98" s="20">
        <v>2451.65</v>
      </c>
    </row>
    <row r="99" spans="1:5" x14ac:dyDescent="0.2">
      <c r="A99" s="14"/>
      <c r="B99" s="21"/>
      <c r="C99" s="21"/>
      <c r="D99" s="21"/>
      <c r="E99" s="21"/>
    </row>
    <row r="100" spans="1:5" x14ac:dyDescent="0.2">
      <c r="A100" s="14"/>
      <c r="B100" s="18"/>
      <c r="C100" s="18"/>
      <c r="D100" s="18"/>
      <c r="E100" s="18"/>
    </row>
    <row r="101" spans="1:5" ht="14.25" x14ac:dyDescent="0.2">
      <c r="A101" s="12" t="s">
        <v>51</v>
      </c>
      <c r="B101" s="19">
        <f>SUM(B102:B105)</f>
        <v>18592337.969999999</v>
      </c>
      <c r="C101" s="19">
        <f>SUM(C102:C105)</f>
        <v>15243446.359999999</v>
      </c>
      <c r="D101" s="19">
        <f>SUM(D102:D105)</f>
        <v>22573643.869999997</v>
      </c>
      <c r="E101" s="19">
        <f>SUM(E102:E105)</f>
        <v>20911111.249999996</v>
      </c>
    </row>
    <row r="102" spans="1:5" ht="14.25" x14ac:dyDescent="0.2">
      <c r="A102" s="14" t="s">
        <v>52</v>
      </c>
      <c r="B102" s="20">
        <v>18173503.52</v>
      </c>
      <c r="C102" s="20">
        <v>14725412.139999999</v>
      </c>
      <c r="D102" s="20">
        <v>21953639.539999999</v>
      </c>
      <c r="E102" s="20">
        <v>20273613.419999998</v>
      </c>
    </row>
    <row r="103" spans="1:5" ht="14.25" x14ac:dyDescent="0.2">
      <c r="A103" s="14" t="s">
        <v>53</v>
      </c>
      <c r="B103" s="25">
        <v>418034.45</v>
      </c>
      <c r="C103" s="25">
        <v>518034.22</v>
      </c>
      <c r="D103" s="25">
        <v>620004.32999999996</v>
      </c>
      <c r="E103" s="25">
        <v>637497.82999999996</v>
      </c>
    </row>
    <row r="104" spans="1:5" ht="14.25" x14ac:dyDescent="0.2">
      <c r="A104" s="14" t="s">
        <v>94</v>
      </c>
      <c r="B104" s="25">
        <v>800</v>
      </c>
      <c r="C104" s="25">
        <v>0</v>
      </c>
      <c r="D104" s="25">
        <v>0</v>
      </c>
      <c r="E104" s="25">
        <v>0</v>
      </c>
    </row>
    <row r="105" spans="1:5" ht="14.25" x14ac:dyDescent="0.2">
      <c r="A105" s="14" t="s">
        <v>90</v>
      </c>
      <c r="B105" s="25">
        <v>0</v>
      </c>
      <c r="C105" s="25">
        <v>0</v>
      </c>
      <c r="D105" s="25">
        <v>0</v>
      </c>
      <c r="E105" s="25">
        <v>0</v>
      </c>
    </row>
    <row r="106" spans="1:5" x14ac:dyDescent="0.2">
      <c r="A106" s="14"/>
      <c r="B106" s="21"/>
      <c r="C106" s="21"/>
      <c r="D106" s="21"/>
      <c r="E106" s="21"/>
    </row>
    <row r="107" spans="1:5" ht="14.25" x14ac:dyDescent="0.2">
      <c r="A107" s="12" t="s">
        <v>54</v>
      </c>
      <c r="B107" s="22">
        <f>SUM(B108:B111)</f>
        <v>2491</v>
      </c>
      <c r="C107" s="22">
        <f>SUM(C108:C111)</f>
        <v>2347</v>
      </c>
      <c r="D107" s="22">
        <f>SUM(D108:D111)</f>
        <v>3127</v>
      </c>
      <c r="E107" s="22">
        <f>SUM(E108:E111)</f>
        <v>2888</v>
      </c>
    </row>
    <row r="108" spans="1:5" ht="14.25" x14ac:dyDescent="0.2">
      <c r="A108" s="14" t="s">
        <v>52</v>
      </c>
      <c r="B108" s="23">
        <v>1902</v>
      </c>
      <c r="C108" s="23">
        <v>1527</v>
      </c>
      <c r="D108" s="23">
        <v>2218</v>
      </c>
      <c r="E108" s="23">
        <v>2048</v>
      </c>
    </row>
    <row r="109" spans="1:5" ht="14.25" x14ac:dyDescent="0.2">
      <c r="A109" s="14" t="s">
        <v>53</v>
      </c>
      <c r="B109" s="26">
        <v>587</v>
      </c>
      <c r="C109" s="26">
        <v>820</v>
      </c>
      <c r="D109" s="26">
        <v>909</v>
      </c>
      <c r="E109" s="26">
        <v>840</v>
      </c>
    </row>
    <row r="110" spans="1:5" ht="14.25" x14ac:dyDescent="0.2">
      <c r="A110" s="14" t="s">
        <v>94</v>
      </c>
      <c r="B110" s="26">
        <v>2</v>
      </c>
      <c r="C110" s="26">
        <v>0</v>
      </c>
      <c r="D110" s="26">
        <v>0</v>
      </c>
      <c r="E110" s="26">
        <v>0</v>
      </c>
    </row>
    <row r="111" spans="1:5" ht="14.25" x14ac:dyDescent="0.2">
      <c r="A111" s="14" t="s">
        <v>90</v>
      </c>
      <c r="B111" s="26">
        <v>0</v>
      </c>
      <c r="C111" s="26">
        <v>0</v>
      </c>
      <c r="D111" s="26">
        <v>0</v>
      </c>
      <c r="E111" s="26">
        <v>0</v>
      </c>
    </row>
    <row r="112" spans="1:5" x14ac:dyDescent="0.2">
      <c r="A112" s="14"/>
      <c r="B112" s="24"/>
      <c r="C112" s="24"/>
      <c r="D112" s="24"/>
      <c r="E112" s="24"/>
    </row>
    <row r="113" spans="1:5" x14ac:dyDescent="0.2">
      <c r="A113" s="14"/>
      <c r="B113" s="24"/>
      <c r="C113" s="24"/>
      <c r="D113" s="24"/>
      <c r="E113" s="24"/>
    </row>
    <row r="114" spans="1:5" ht="14.25" x14ac:dyDescent="0.2">
      <c r="A114" s="12" t="s">
        <v>55</v>
      </c>
      <c r="B114" s="19">
        <v>62469.81</v>
      </c>
      <c r="C114" s="19">
        <v>43445.74</v>
      </c>
      <c r="D114" s="19">
        <v>394510.99</v>
      </c>
      <c r="E114" s="19">
        <v>47494.51</v>
      </c>
    </row>
    <row r="115" spans="1:5" x14ac:dyDescent="0.2">
      <c r="A115" s="12"/>
      <c r="B115" s="27"/>
      <c r="C115" s="27"/>
      <c r="D115" s="27"/>
      <c r="E115" s="27"/>
    </row>
    <row r="116" spans="1:5" x14ac:dyDescent="0.2">
      <c r="A116" s="28"/>
      <c r="B116" s="29"/>
      <c r="C116" s="29"/>
      <c r="D116" s="29"/>
      <c r="E116" s="29"/>
    </row>
    <row r="118" spans="1:5" ht="14.25" x14ac:dyDescent="0.2">
      <c r="A118" s="30" t="s">
        <v>56</v>
      </c>
    </row>
    <row r="119" spans="1:5" ht="14.25" x14ac:dyDescent="0.2">
      <c r="A119" s="30" t="s">
        <v>57</v>
      </c>
    </row>
    <row r="120" spans="1:5" ht="14.25" x14ac:dyDescent="0.2">
      <c r="A120" s="30" t="s">
        <v>58</v>
      </c>
    </row>
    <row r="121" spans="1:5" ht="14.25" x14ac:dyDescent="0.2">
      <c r="A121" s="30" t="s">
        <v>59</v>
      </c>
    </row>
    <row r="122" spans="1:5" ht="14.25" x14ac:dyDescent="0.2">
      <c r="A122" s="30" t="s">
        <v>60</v>
      </c>
    </row>
    <row r="123" spans="1:5" ht="14.25" x14ac:dyDescent="0.2">
      <c r="A123" s="30" t="s">
        <v>61</v>
      </c>
    </row>
    <row r="124" spans="1:5" ht="14.25" x14ac:dyDescent="0.2">
      <c r="A124" s="30" t="s">
        <v>62</v>
      </c>
    </row>
    <row r="125" spans="1:5" ht="14.25" x14ac:dyDescent="0.2">
      <c r="A125" s="30" t="s">
        <v>63</v>
      </c>
    </row>
    <row r="126" spans="1:5" ht="14.25" x14ac:dyDescent="0.2">
      <c r="A126" s="30" t="s">
        <v>64</v>
      </c>
    </row>
    <row r="127" spans="1:5" ht="14.25" x14ac:dyDescent="0.2">
      <c r="A127" s="30" t="s">
        <v>65</v>
      </c>
    </row>
    <row r="128" spans="1:5" ht="14.25" x14ac:dyDescent="0.2">
      <c r="A128" s="30" t="s">
        <v>66</v>
      </c>
    </row>
    <row r="129" spans="1:1" ht="14.25" x14ac:dyDescent="0.2">
      <c r="A129" s="30" t="s">
        <v>67</v>
      </c>
    </row>
    <row r="130" spans="1:1" ht="14.25" x14ac:dyDescent="0.2">
      <c r="A130" s="30" t="s">
        <v>68</v>
      </c>
    </row>
    <row r="131" spans="1:1" ht="14.25" x14ac:dyDescent="0.2">
      <c r="A131" s="30" t="s">
        <v>69</v>
      </c>
    </row>
    <row r="132" spans="1:1" ht="14.25" x14ac:dyDescent="0.2">
      <c r="A132" s="30" t="s">
        <v>70</v>
      </c>
    </row>
    <row r="133" spans="1:1" ht="14.25" x14ac:dyDescent="0.2">
      <c r="A133" s="30" t="s">
        <v>71</v>
      </c>
    </row>
    <row r="134" spans="1:1" ht="14.25" x14ac:dyDescent="0.2">
      <c r="A134" s="30" t="s">
        <v>91</v>
      </c>
    </row>
    <row r="135" spans="1:1" ht="14.25" x14ac:dyDescent="0.2">
      <c r="A135" s="30" t="s">
        <v>95</v>
      </c>
    </row>
    <row r="136" spans="1:1" x14ac:dyDescent="0.2">
      <c r="A136" s="31"/>
    </row>
    <row r="137" spans="1:1" x14ac:dyDescent="0.2">
      <c r="A137" s="32" t="s">
        <v>72</v>
      </c>
    </row>
    <row r="139" spans="1:1" x14ac:dyDescent="0.2">
      <c r="A139" s="4"/>
    </row>
    <row r="140" spans="1:1" x14ac:dyDescent="0.2">
      <c r="A140" s="33"/>
    </row>
    <row r="141" spans="1:1" x14ac:dyDescent="0.2">
      <c r="A141" s="33"/>
    </row>
    <row r="142" spans="1:1" ht="14.25" x14ac:dyDescent="0.2">
      <c r="A142" s="30"/>
    </row>
    <row r="143" spans="1:1" ht="14.25" x14ac:dyDescent="0.2">
      <c r="A143" s="30"/>
    </row>
    <row r="144" spans="1:1" ht="14.25" x14ac:dyDescent="0.2">
      <c r="A144" s="30"/>
    </row>
    <row r="145" spans="1:1" ht="14.25" x14ac:dyDescent="0.2">
      <c r="A145" s="30"/>
    </row>
    <row r="146" spans="1:1" ht="14.25" x14ac:dyDescent="0.2">
      <c r="A146" s="30"/>
    </row>
    <row r="147" spans="1:1" ht="14.25" x14ac:dyDescent="0.2">
      <c r="A147" s="30"/>
    </row>
    <row r="148" spans="1:1" ht="14.25" x14ac:dyDescent="0.2">
      <c r="A148" s="30"/>
    </row>
    <row r="149" spans="1:1" ht="14.25" x14ac:dyDescent="0.2">
      <c r="A149" s="30"/>
    </row>
    <row r="150" spans="1:1" ht="14.25" x14ac:dyDescent="0.2">
      <c r="A150" s="30"/>
    </row>
    <row r="151" spans="1:1" ht="14.25" x14ac:dyDescent="0.2">
      <c r="A151" s="30"/>
    </row>
    <row r="152" spans="1:1" ht="14.25" x14ac:dyDescent="0.2">
      <c r="A152" s="30"/>
    </row>
    <row r="153" spans="1:1" ht="14.25" x14ac:dyDescent="0.2">
      <c r="A153" s="30"/>
    </row>
    <row r="154" spans="1:1" ht="14.25" x14ac:dyDescent="0.2">
      <c r="A154" s="30"/>
    </row>
  </sheetData>
  <mergeCells count="2">
    <mergeCell ref="A1:E1"/>
    <mergeCell ref="A2:E2"/>
  </mergeCells>
  <pageMargins left="0.46" right="0.25" top="0.75" bottom="0.75" header="0.3" footer="0.3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EE4F6A809E4458F523ACEEBF01739" ma:contentTypeVersion="0" ma:contentTypeDescription="Create a new document." ma:contentTypeScope="" ma:versionID="0c08d4d20e62db1ca30ee37219acd3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1EA3C4-B95C-4CC3-B53E-B85622B7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1D478D-05F9-46BE-8FAA-AE1C4BE64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923EAF-5326-4FFC-A1AF-2B151976C712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5-Yearly Revenue Stats</vt:lpstr>
      <vt:lpstr>2018 Monthly Revenue Stats</vt:lpstr>
      <vt:lpstr>2019 Monthly Revenue Stats</vt:lpstr>
      <vt:lpstr>2020 Monthly Revenue Stats</vt:lpstr>
      <vt:lpstr>2021 Monthly Revenue Stats</vt:lpstr>
      <vt:lpstr>2022 Monthly Revenue Stats</vt:lpstr>
      <vt:lpstr>2023 Monthly Revenue Stats</vt:lpstr>
      <vt:lpstr>'2018 Monthly Revenue Stats'!Print_Area</vt:lpstr>
      <vt:lpstr>'2019 Monthly Revenue Stats'!Print_Area</vt:lpstr>
      <vt:lpstr>'2020 Monthly Revenue Stats'!Print_Area</vt:lpstr>
      <vt:lpstr>'2021 Monthly Revenue Stats'!Print_Area</vt:lpstr>
      <vt:lpstr>'2022 Monthly Revenue Stats'!Print_Area</vt:lpstr>
      <vt:lpstr>'2023 Monthly Revenue Stats'!Print_Area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Mei PEH (CUSTOMS)</dc:creator>
  <cp:lastModifiedBy>Li Mei PEH (CUSTOMS)</cp:lastModifiedBy>
  <cp:lastPrinted>2022-10-19T16:07:43Z</cp:lastPrinted>
  <dcterms:created xsi:type="dcterms:W3CDTF">2014-12-04T03:29:33Z</dcterms:created>
  <dcterms:modified xsi:type="dcterms:W3CDTF">2023-05-18T16:40:02Z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0x0101001EEEE4F6A809E4458F523ACEEBF01739</vt:lpwstr>
  </property>
  <property fmtid="{D5CDD505-2E9C-101B-9397-08002B2CF9AE}" pid="3" name="MSIP_Label_153db910-0838-4c35-bb3a-1ee21aa199ac_Enabled">
    <vt:lpwstr>true</vt:lpwstr>
  </property>
  <property fmtid="{D5CDD505-2E9C-101B-9397-08002B2CF9AE}" pid="4" name="MSIP_Label_153db910-0838-4c35-bb3a-1ee21aa199ac_SetDate">
    <vt:lpwstr>2022-06-22T01:48:19Z</vt:lpwstr>
  </property>
  <property fmtid="{D5CDD505-2E9C-101B-9397-08002B2CF9AE}" pid="5" name="MSIP_Label_153db910-0838-4c35-bb3a-1ee21aa199ac_Method">
    <vt:lpwstr>Privileged</vt:lpwstr>
  </property>
  <property fmtid="{D5CDD505-2E9C-101B-9397-08002B2CF9AE}" pid="6" name="MSIP_Label_153db910-0838-4c35-bb3a-1ee21aa199ac_Name">
    <vt:lpwstr>Sensitive Normal</vt:lpwstr>
  </property>
  <property fmtid="{D5CDD505-2E9C-101B-9397-08002B2CF9AE}" pid="7" name="MSIP_Label_153db910-0838-4c35-bb3a-1ee21aa199ac_SiteId">
    <vt:lpwstr>0b11c524-9a1c-4e1b-84cb-6336aefc2243</vt:lpwstr>
  </property>
  <property fmtid="{D5CDD505-2E9C-101B-9397-08002B2CF9AE}" pid="8" name="MSIP_Label_153db910-0838-4c35-bb3a-1ee21aa199ac_ActionId">
    <vt:lpwstr>ed64ead9-ed9c-4dfd-938b-d9038ed95d7c</vt:lpwstr>
  </property>
  <property fmtid="{D5CDD505-2E9C-101B-9397-08002B2CF9AE}" pid="9" name="MSIP_Label_153db910-0838-4c35-bb3a-1ee21aa199ac_ContentBits">
    <vt:lpwstr>0</vt:lpwstr>
  </property>
</Properties>
</file>