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bca_kwankit\Desktop\COVID-19\Legis Relief\Updated Circualrs 27 Dec 2021\"/>
    </mc:Choice>
  </mc:AlternateContent>
  <xr:revisionPtr revIDLastSave="0" documentId="8_{7C0E234C-09BD-40C6-BB87-993B6179CEB8}" xr6:coauthVersionLast="46" xr6:coauthVersionMax="46" xr10:uidLastSave="{00000000-0000-0000-0000-000000000000}"/>
  <workbookProtection workbookAlgorithmName="SHA-512" workbookHashValue="ck1kMNqLkNwxniLXBiuAm4JCzV5AZXmGHOQmXm5RzhvCNbc2JLbR02jtfkE08/jYCGTPuVoiMXC+/2qkt7N7Dg==" workbookSaltValue="Eo/dxsh+4FjUG0emJoX7ew==" workbookSpinCount="100000" lockStructure="1"/>
  <bookViews>
    <workbookView xWindow="-120" yWindow="-120" windowWidth="29040" windowHeight="15840" activeTab="1" xr2:uid="{6663A227-CFBA-42FB-B5FA-BBEA8A188C63}"/>
  </bookViews>
  <sheets>
    <sheet name="Eligibility" sheetId="1" r:id="rId1"/>
    <sheet name="Qualifying costs" sheetId="5" r:id="rId2"/>
  </sheets>
  <definedNames>
    <definedName name="_xlnm.Print_Area" localSheetId="0">Eligibility!$A$1:$F$14</definedName>
    <definedName name="_xlnm.Print_Area" localSheetId="1">'Qualifying costs'!$A$1:$Y$42</definedName>
    <definedName name="_xlnm.Print_Titles" localSheetId="1">'Qualifying costs'!$1:$4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0" i="5" l="1"/>
  <c r="Y38" i="5"/>
  <c r="X38" i="5"/>
  <c r="Y37" i="5"/>
  <c r="X37" i="5"/>
  <c r="Y35" i="5"/>
  <c r="Y36" i="5" s="1"/>
  <c r="Y39" i="5" s="1"/>
  <c r="X35" i="5"/>
  <c r="X36" i="5" s="1"/>
  <c r="X39" i="5" s="1"/>
  <c r="V38" i="5"/>
  <c r="V37" i="5"/>
  <c r="V35" i="5"/>
  <c r="V36" i="5" s="1"/>
  <c r="V39" i="5" s="1"/>
  <c r="U38" i="5"/>
  <c r="U37" i="5"/>
  <c r="U35" i="5"/>
  <c r="U36" i="5" s="1"/>
  <c r="U39" i="5" s="1"/>
  <c r="T38" i="5"/>
  <c r="T37" i="5"/>
  <c r="T35" i="5"/>
  <c r="T36" i="5" s="1"/>
  <c r="T39" i="5" s="1"/>
  <c r="H33" i="5" l="1"/>
  <c r="G33" i="5"/>
  <c r="W38" i="5" l="1"/>
  <c r="W37" i="5"/>
  <c r="W35" i="5"/>
  <c r="W36" i="5" s="1"/>
  <c r="W39" i="5" s="1"/>
  <c r="S38" i="5"/>
  <c r="S37" i="5"/>
  <c r="S35" i="5"/>
  <c r="S36" i="5" s="1"/>
  <c r="S39" i="5" s="1"/>
  <c r="R38" i="5"/>
  <c r="R37" i="5"/>
  <c r="R35" i="5"/>
  <c r="R36" i="5" s="1"/>
  <c r="R39" i="5" s="1"/>
  <c r="Q38" i="5"/>
  <c r="Q37" i="5"/>
  <c r="Q35" i="5"/>
  <c r="Q36" i="5" s="1"/>
  <c r="Q39" i="5" s="1"/>
  <c r="P38" i="5"/>
  <c r="P37" i="5"/>
  <c r="P35" i="5"/>
  <c r="P36" i="5" s="1"/>
  <c r="P39" i="5" s="1"/>
  <c r="O38" i="5"/>
  <c r="O37" i="5"/>
  <c r="O35" i="5"/>
  <c r="O36" i="5" s="1"/>
  <c r="O39" i="5" s="1"/>
  <c r="F8" i="1" l="1"/>
  <c r="F7" i="1" l="1"/>
  <c r="C35" i="5" l="1"/>
  <c r="D35" i="5"/>
  <c r="E35" i="5"/>
  <c r="F35" i="5"/>
  <c r="I35" i="5"/>
  <c r="J35" i="5"/>
  <c r="K35" i="5"/>
  <c r="L35" i="5"/>
  <c r="M35" i="5"/>
  <c r="N35" i="5"/>
  <c r="D15" i="5" l="1"/>
  <c r="E15" i="5"/>
  <c r="H32" i="5" l="1"/>
  <c r="H30" i="5"/>
  <c r="H29" i="5"/>
  <c r="H26" i="5"/>
  <c r="H25" i="5"/>
  <c r="H24" i="5"/>
  <c r="H23" i="5"/>
  <c r="H22" i="5"/>
  <c r="H21" i="5"/>
  <c r="H18" i="5"/>
  <c r="H17" i="5"/>
  <c r="H16" i="5"/>
  <c r="G32" i="5"/>
  <c r="G30" i="5"/>
  <c r="G29" i="5"/>
  <c r="G26" i="5"/>
  <c r="G25" i="5"/>
  <c r="G24" i="5"/>
  <c r="G23" i="5"/>
  <c r="G22" i="5"/>
  <c r="G21" i="5"/>
  <c r="G18" i="5"/>
  <c r="G17" i="5"/>
  <c r="G16" i="5"/>
  <c r="G35" i="5" l="1"/>
  <c r="H35" i="5"/>
  <c r="C41" i="5"/>
  <c r="F15" i="5" l="1"/>
  <c r="G15" i="5"/>
  <c r="H15" i="5"/>
  <c r="C15" i="5"/>
  <c r="N37" i="5" l="1"/>
  <c r="M37" i="5"/>
  <c r="L37" i="5"/>
  <c r="K37" i="5"/>
  <c r="J37" i="5"/>
  <c r="I37" i="5"/>
  <c r="H37" i="5"/>
  <c r="G37" i="5"/>
  <c r="F37" i="5"/>
  <c r="E37" i="5"/>
  <c r="D37" i="5"/>
  <c r="C38" i="5"/>
  <c r="M38" i="5" s="1"/>
  <c r="N36" i="5"/>
  <c r="M36" i="5"/>
  <c r="L36" i="5"/>
  <c r="K36" i="5"/>
  <c r="J36" i="5"/>
  <c r="I36" i="5"/>
  <c r="H36" i="5"/>
  <c r="G36" i="5"/>
  <c r="F36" i="5"/>
  <c r="E36" i="5"/>
  <c r="D36" i="5"/>
  <c r="C36" i="5"/>
  <c r="C39" i="5" s="1"/>
  <c r="N38" i="5" l="1"/>
  <c r="N39" i="5" s="1"/>
  <c r="M39" i="5"/>
  <c r="H38" i="5"/>
  <c r="H39" i="5" s="1"/>
  <c r="J38" i="5"/>
  <c r="J39" i="5" s="1"/>
  <c r="F38" i="5"/>
  <c r="F39" i="5" s="1"/>
  <c r="G38" i="5"/>
  <c r="G39" i="5" s="1"/>
  <c r="K38" i="5"/>
  <c r="K39" i="5" s="1"/>
  <c r="L38" i="5"/>
  <c r="L39" i="5" s="1"/>
  <c r="D38" i="5"/>
  <c r="D39" i="5" s="1"/>
  <c r="I38" i="5"/>
  <c r="I39" i="5" s="1"/>
  <c r="E38" i="5"/>
  <c r="E39" i="5" s="1"/>
  <c r="C42" i="5" l="1"/>
</calcChain>
</file>

<file path=xl/sharedStrings.xml><?xml version="1.0" encoding="utf-8"?>
<sst xmlns="http://schemas.openxmlformats.org/spreadsheetml/2006/main" count="137" uniqueCount="107">
  <si>
    <t>Sect 39C</t>
  </si>
  <si>
    <t>Sect 39C (a)</t>
  </si>
  <si>
    <t>Sect 39C (b)</t>
  </si>
  <si>
    <t>Sect 39C (c)</t>
  </si>
  <si>
    <t>Sect 39C (d)</t>
  </si>
  <si>
    <t>Eligibility for relief under Part 8B</t>
  </si>
  <si>
    <t>Contract sum</t>
  </si>
  <si>
    <t>50% of the total qualifying costs</t>
  </si>
  <si>
    <t>Rental cost 
(Any items used in project that require contractor to pay rental. Include but not limited to  steel plate, formworks, piling rig, crane, working platform etc.)</t>
  </si>
  <si>
    <t>Running cost of plant/equipment (e.g. diesel if in use)</t>
  </si>
  <si>
    <t>Maintenance cost (e.g. spare parts and repair)</t>
  </si>
  <si>
    <t>Qualifying Costs</t>
  </si>
  <si>
    <t>Vector and pest control</t>
  </si>
  <si>
    <t>Site security</t>
  </si>
  <si>
    <t>Utilities (e.g. utilities bills)</t>
  </si>
  <si>
    <t>Housekeeping</t>
  </si>
  <si>
    <t>Works carried out to prepare for CB (temporary works done to ensure the safety of site i.e. additional supports, back filling, lean concrete etc )</t>
  </si>
  <si>
    <t xml:space="preserve">Extension of project insurance </t>
  </si>
  <si>
    <t>Extension of performance bonds</t>
  </si>
  <si>
    <t>Site Office rental (after deducting other govt rental rebates)</t>
  </si>
  <si>
    <t>Total qualifying costs</t>
  </si>
  <si>
    <t>Original contract completion date</t>
  </si>
  <si>
    <t>Latest estimated completion date</t>
  </si>
  <si>
    <t xml:space="preserve">Refer to revised programme and critical path analysis in Appendix x. </t>
  </si>
  <si>
    <t xml:space="preserve">50% of workers for glazing works on SHN for 14 days, requiring extra 7 days (from 1 Sep 2020 to 7 Sep 2020, both days inclusive) to complete the glazing works from level 7 to roof. As seen in the revised programme, the watertightness of the building is on critical path. </t>
  </si>
  <si>
    <t>Project Info</t>
  </si>
  <si>
    <r>
      <rPr>
        <b/>
        <sz val="11"/>
        <color theme="1"/>
        <rFont val="Calibri"/>
        <family val="2"/>
        <scheme val="minor"/>
      </rPr>
      <t>Sect 39D (9) (a)</t>
    </r>
    <r>
      <rPr>
        <sz val="11"/>
        <color theme="1"/>
        <rFont val="Calibri"/>
        <family val="2"/>
        <scheme val="minor"/>
      </rPr>
      <t xml:space="preserve">
rent or hire-purchase instalment for any plant or equipment required</t>
    </r>
  </si>
  <si>
    <r>
      <rPr>
        <b/>
        <sz val="11"/>
        <color theme="1"/>
        <rFont val="Calibri"/>
        <family val="2"/>
        <scheme val="minor"/>
      </rPr>
      <t>Sect 39D (9) (b)</t>
    </r>
    <r>
      <rPr>
        <sz val="11"/>
        <color theme="1"/>
        <rFont val="Calibri"/>
        <family val="2"/>
        <scheme val="minor"/>
      </rPr>
      <t xml:space="preserve">
costs for maintaining the construction site</t>
    </r>
  </si>
  <si>
    <t>Contractor can add on as necessary</t>
  </si>
  <si>
    <r>
      <rPr>
        <b/>
        <sz val="11"/>
        <color theme="1"/>
        <rFont val="Calibri"/>
        <family val="2"/>
        <scheme val="minor"/>
      </rPr>
      <t>Sect 39D (9) (c)</t>
    </r>
    <r>
      <rPr>
        <sz val="11"/>
        <color theme="1"/>
        <rFont val="Calibri"/>
        <family val="2"/>
        <scheme val="minor"/>
      </rPr>
      <t xml:space="preserve">
costs to extend the validity period of any insurance obtained and any performance bond</t>
    </r>
  </si>
  <si>
    <r>
      <rPr>
        <b/>
        <sz val="11"/>
        <color theme="1"/>
        <rFont val="Calibri"/>
        <family val="2"/>
        <scheme val="minor"/>
      </rPr>
      <t xml:space="preserve">Sect 39D (9) (d) </t>
    </r>
    <r>
      <rPr>
        <sz val="11"/>
        <color theme="1"/>
        <rFont val="Calibri"/>
        <family val="2"/>
        <scheme val="minor"/>
      </rPr>
      <t xml:space="preserve">
rent or other fee for the use of premises in Singapore to store any materials or equipment</t>
    </r>
  </si>
  <si>
    <t>Temporary Occupation Licence (TOL) land rental (after deducting other govt rental rebates)</t>
  </si>
  <si>
    <t>0.2% of the contract sum</t>
  </si>
  <si>
    <r>
      <rPr>
        <b/>
        <sz val="11"/>
        <color theme="1"/>
        <rFont val="Calibri"/>
        <family val="2"/>
        <scheme val="minor"/>
      </rPr>
      <t>Sect 39D (1)</t>
    </r>
    <r>
      <rPr>
        <sz val="11"/>
        <color theme="1"/>
        <rFont val="Calibri"/>
        <family val="2"/>
        <scheme val="minor"/>
      </rPr>
      <t xml:space="preserve"> the lesser of the following amounts for each specified period
(d) 50% of the total qualifying costs for anything done for
or provided to or enjoyed by B in the specified period;
(e) 0.2% of the contract sum.</t>
    </r>
  </si>
  <si>
    <r>
      <rPr>
        <b/>
        <sz val="11"/>
        <color theme="1"/>
        <rFont val="Calibri"/>
        <family val="2"/>
        <scheme val="minor"/>
      </rPr>
      <t>Sect 39D (2)</t>
    </r>
    <r>
      <rPr>
        <sz val="11"/>
        <color theme="1"/>
        <rFont val="Calibri"/>
        <family val="2"/>
        <scheme val="minor"/>
      </rPr>
      <t xml:space="preserve"> The total amount that B may claim under subsection (1)
must not exceed 1.8% of the contract sum</t>
    </r>
  </si>
  <si>
    <t>1.8% of the contract sum</t>
  </si>
  <si>
    <t>Qualifying costs for each specified period</t>
  </si>
  <si>
    <t xml:space="preserve">Total Qualifying costs </t>
  </si>
  <si>
    <t>Total qualifying costs that B is entitled to</t>
  </si>
  <si>
    <t>Refer to BCA approval obtained in Appendix xx</t>
  </si>
  <si>
    <t>-</t>
  </si>
  <si>
    <t>Disclaimer: The purpose of this template is to facilitate parties to submit and assess claims under Part 8B of the COVID-19 (Temporary Measures) Act. While every effort has been made to ensure the accuracy of this template, the Building and Construction Authority (BCA) will not be liable for any loss arising from use of this template.</t>
  </si>
  <si>
    <t>Contract falls under definition of construction contract under section 2 of the Building &amp; Construction Industry Security of Payment Act</t>
  </si>
  <si>
    <t>Description of contract/works</t>
  </si>
  <si>
    <t xml:space="preserve">Date of Letter of Award/Agreement </t>
  </si>
  <si>
    <t>Addition &amp; alternation works for a 4-storey industrial building</t>
  </si>
  <si>
    <t>Final Contract completion date</t>
  </si>
  <si>
    <t>Party A (i.e. the party which receives the claim) is not an individual</t>
  </si>
  <si>
    <t>Name of Client</t>
  </si>
  <si>
    <t>There were construction works that were not certified to be completed under the construction contracts as at 7 April 2020</t>
  </si>
  <si>
    <t>Storage costs in Singapore (for materials, equipment and fitting out works)</t>
  </si>
  <si>
    <t>Unable to complete construction works by original completion date</t>
  </si>
  <si>
    <r>
      <rPr>
        <b/>
        <sz val="11"/>
        <rFont val="Calibri"/>
        <family val="2"/>
        <scheme val="minor"/>
      </rPr>
      <t>Start date</t>
    </r>
    <r>
      <rPr>
        <sz val="11"/>
        <rFont val="Calibri"/>
        <family val="2"/>
        <scheme val="minor"/>
      </rPr>
      <t xml:space="preserve"> of the period in which B's inability to complete construction works by the completion date is to a material extent caused by a COVID-19 event</t>
    </r>
  </si>
  <si>
    <r>
      <rPr>
        <b/>
        <sz val="11"/>
        <rFont val="Calibri"/>
        <family val="2"/>
        <scheme val="minor"/>
      </rPr>
      <t xml:space="preserve">End date </t>
    </r>
    <r>
      <rPr>
        <sz val="11"/>
        <rFont val="Calibri"/>
        <family val="2"/>
        <scheme val="minor"/>
      </rPr>
      <t>of the period in which B's inability to complete construction works by the completion date is to a material extent caused by a COVID-19 event</t>
    </r>
  </si>
  <si>
    <r>
      <t xml:space="preserve">Specified period 1 
</t>
    </r>
    <r>
      <rPr>
        <sz val="11"/>
        <color theme="1"/>
        <rFont val="Calibri"/>
        <family val="2"/>
        <scheme val="minor"/>
      </rPr>
      <t>7 Apr 2020 to 30 Apr 2020</t>
    </r>
  </si>
  <si>
    <r>
      <t xml:space="preserve">Specified period 2 
</t>
    </r>
    <r>
      <rPr>
        <sz val="11"/>
        <color theme="1"/>
        <rFont val="Calibri"/>
        <family val="2"/>
        <scheme val="minor"/>
      </rPr>
      <t>1 May 2020 to 31 May 2020</t>
    </r>
  </si>
  <si>
    <r>
      <t xml:space="preserve">Specified period 3
</t>
    </r>
    <r>
      <rPr>
        <sz val="11"/>
        <color theme="1"/>
        <rFont val="Calibri"/>
        <family val="2"/>
        <scheme val="minor"/>
      </rPr>
      <t>1 Jun 2020 to 30 Jun 2020</t>
    </r>
  </si>
  <si>
    <r>
      <t xml:space="preserve">Specified period 4
</t>
    </r>
    <r>
      <rPr>
        <sz val="11"/>
        <color theme="1"/>
        <rFont val="Calibri"/>
        <family val="2"/>
        <scheme val="minor"/>
      </rPr>
      <t>1 Jul 2020 to 31 Jul 2020</t>
    </r>
  </si>
  <si>
    <r>
      <t xml:space="preserve">Specified period 5
</t>
    </r>
    <r>
      <rPr>
        <sz val="11"/>
        <color theme="1"/>
        <rFont val="Calibri"/>
        <family val="2"/>
        <scheme val="minor"/>
      </rPr>
      <t>1 Aug 2020 to 31 Aug 2020</t>
    </r>
  </si>
  <si>
    <r>
      <t xml:space="preserve">Specified period 6
</t>
    </r>
    <r>
      <rPr>
        <sz val="11"/>
        <color theme="1"/>
        <rFont val="Calibri"/>
        <family val="2"/>
        <scheme val="minor"/>
      </rPr>
      <t>1 Sep 2020 to 30 Sep 2020</t>
    </r>
  </si>
  <si>
    <r>
      <t>Specified period 7</t>
    </r>
    <r>
      <rPr>
        <sz val="11"/>
        <color theme="1"/>
        <rFont val="Calibri"/>
        <family val="2"/>
        <scheme val="minor"/>
      </rPr>
      <t xml:space="preserve">
1 Oct 2020 to 31 Oct 2020</t>
    </r>
  </si>
  <si>
    <r>
      <t xml:space="preserve">Specified period 8
</t>
    </r>
    <r>
      <rPr>
        <sz val="11"/>
        <color theme="1"/>
        <rFont val="Calibri"/>
        <family val="2"/>
        <scheme val="minor"/>
      </rPr>
      <t>1 Nov 2020 to 30 Nov 2020</t>
    </r>
  </si>
  <si>
    <r>
      <t xml:space="preserve">Specified period 9
</t>
    </r>
    <r>
      <rPr>
        <sz val="11"/>
        <color theme="1"/>
        <rFont val="Calibri"/>
        <family val="2"/>
        <scheme val="minor"/>
      </rPr>
      <t>1 Dec 2020 to 31 Dec 2020</t>
    </r>
  </si>
  <si>
    <r>
      <t>Specified period 11</t>
    </r>
    <r>
      <rPr>
        <sz val="11"/>
        <color theme="1"/>
        <rFont val="Calibri"/>
        <family val="2"/>
        <scheme val="minor"/>
      </rPr>
      <t xml:space="preserve">
1 Feb 2021 to 28 Feb 2021</t>
    </r>
  </si>
  <si>
    <r>
      <t>Specified period 10</t>
    </r>
    <r>
      <rPr>
        <sz val="11"/>
        <color theme="1"/>
        <rFont val="Calibri"/>
        <family val="2"/>
        <scheme val="minor"/>
      </rPr>
      <t xml:space="preserve">
1 Jan 2021 to 31 Jan 2021</t>
    </r>
  </si>
  <si>
    <r>
      <t>Specified period 12</t>
    </r>
    <r>
      <rPr>
        <sz val="11"/>
        <color theme="1"/>
        <rFont val="Calibri"/>
        <family val="2"/>
        <scheme val="minor"/>
      </rPr>
      <t xml:space="preserve">
1 Mar 2021 to 31 Mar 2021</t>
    </r>
  </si>
  <si>
    <t>SO/Architect/Client's assessment on start and end date of the period in which B's inability to complete construction works by the completion date is to a material extent caused by a COVID-19 event</t>
  </si>
  <si>
    <t>Contractor has demonstrated inability to complete construction works for the specified period from 7 Apr 2020 to 2 Jun 2020 to a material extent caused by a COVID-19 event</t>
  </si>
  <si>
    <t>Aluminium and glazing works for Level 7 to roof</t>
  </si>
  <si>
    <t>Brief description to substantiate that the inability is to a material extent caused by a COVID-19 event</t>
  </si>
  <si>
    <t>Inputs in blue fonts below are examples of inputs for illustration only</t>
  </si>
  <si>
    <t>TEMPLATE - Claim for co-sharing of qualifying costs in construction contracts under Part 8B of COVID-19 (Temporary Measures) Act 2020 ("Act")</t>
  </si>
  <si>
    <r>
      <rPr>
        <b/>
        <sz val="11"/>
        <rFont val="Calibri"/>
        <family val="2"/>
        <scheme val="minor"/>
      </rPr>
      <t>Sect 39D(1)(a)</t>
    </r>
    <r>
      <rPr>
        <sz val="11"/>
        <rFont val="Calibri"/>
        <family val="2"/>
        <scheme val="minor"/>
      </rPr>
      <t xml:space="preserve">
Party B is unable to complete construction works by completion date (the completion date refers to original completion date before applying the extension granted under Part 8A)</t>
    </r>
  </si>
  <si>
    <r>
      <rPr>
        <b/>
        <sz val="11"/>
        <rFont val="Calibri"/>
        <family val="2"/>
        <scheme val="minor"/>
      </rPr>
      <t>Sect 39D(1)(b)</t>
    </r>
    <r>
      <rPr>
        <sz val="11"/>
        <rFont val="Calibri"/>
        <family val="2"/>
        <scheme val="minor"/>
      </rPr>
      <t xml:space="preserve">
B’s inability is to a material extent caused by a COVID-19 event</t>
    </r>
  </si>
  <si>
    <r>
      <t xml:space="preserve">Sect 39D(1) (3)
</t>
    </r>
    <r>
      <rPr>
        <sz val="11"/>
        <rFont val="Calibri"/>
        <family val="2"/>
        <scheme val="minor"/>
      </rPr>
      <t>qualifying costs must be pro-rated for each of those specified
periods</t>
    </r>
  </si>
  <si>
    <t xml:space="preserve">Qualifying cost incurred within the specified period indicated in rows 10 and 11 needs to be pro-rated </t>
  </si>
  <si>
    <t>Substantiating documents can be attached as Appendix with this claim</t>
  </si>
  <si>
    <t>Act ref</t>
  </si>
  <si>
    <t>Eligibility check - Claim for co-sharing of qualifying costs in construction contracts under Part 8B of COVID-19 (Temporary Measures) Act 2020 ("Act")</t>
  </si>
  <si>
    <t>XYZ developer Pte Ltd</t>
  </si>
  <si>
    <t>- Suspension of activities at workplaces due to COVID-19 from 7 Apr until the date when all dormitories are announced to be cleared on 6 Aug 2020 (122 days)
- Works only started with sufficient workers on site for structural works from 16 Aug 2020 onwards</t>
  </si>
  <si>
    <t xml:space="preserve">Contract was entered into before </t>
  </si>
  <si>
    <t xml:space="preserve">Contract remains in force on </t>
  </si>
  <si>
    <t>Description of outstanding works</t>
  </si>
  <si>
    <t>Eligible for relief under Part 8B (Yes/No)</t>
  </si>
  <si>
    <t>&lt;For input&gt;</t>
  </si>
  <si>
    <t>Requirement under the Act</t>
  </si>
  <si>
    <t>Self check by the Party who submits the claim (please provide input below)</t>
  </si>
  <si>
    <t>Input on eligbility ("Latest estimated completion date" has to be later than "Original contract completion date"</t>
  </si>
  <si>
    <t>Eligible</t>
  </si>
  <si>
    <r>
      <t xml:space="preserve">Act ref
</t>
    </r>
    <r>
      <rPr>
        <sz val="11"/>
        <rFont val="Calibri"/>
        <family val="2"/>
        <scheme val="minor"/>
      </rPr>
      <t>Requirement under the Act</t>
    </r>
  </si>
  <si>
    <t>Inputs in blue fonts below are examples of inputs for illustration only. Users are free to amend/adjust based on their claims.</t>
  </si>
  <si>
    <t xml:space="preserve">Information required from the Party who submits the claim </t>
  </si>
  <si>
    <t>All criteria set out above must be met (i.e. all "Yes") to be eligible for the co-sharing</t>
  </si>
  <si>
    <r>
      <t>Specified period 13</t>
    </r>
    <r>
      <rPr>
        <sz val="11"/>
        <color theme="1"/>
        <rFont val="Calibri"/>
        <family val="2"/>
        <scheme val="minor"/>
      </rPr>
      <t xml:space="preserve">
1 Apr 2021 to 30 Apr 2021</t>
    </r>
  </si>
  <si>
    <r>
      <t>Specified period 14</t>
    </r>
    <r>
      <rPr>
        <sz val="11"/>
        <color theme="1"/>
        <rFont val="Calibri"/>
        <family val="2"/>
        <scheme val="minor"/>
      </rPr>
      <t xml:space="preserve">
1 May 2021 to 31 May 2021</t>
    </r>
  </si>
  <si>
    <r>
      <t>Specified period 15</t>
    </r>
    <r>
      <rPr>
        <sz val="11"/>
        <color theme="1"/>
        <rFont val="Calibri"/>
        <family val="2"/>
        <scheme val="minor"/>
      </rPr>
      <t xml:space="preserve">
1 Jun 2021 to 30 Jun 2021</t>
    </r>
  </si>
  <si>
    <r>
      <t>Specified period 16</t>
    </r>
    <r>
      <rPr>
        <sz val="11"/>
        <color theme="1"/>
        <rFont val="Calibri"/>
        <family val="2"/>
        <scheme val="minor"/>
      </rPr>
      <t xml:space="preserve">
1 Jul 2021 to 31 Jul 2021</t>
    </r>
  </si>
  <si>
    <r>
      <t>Specified period 17</t>
    </r>
    <r>
      <rPr>
        <sz val="11"/>
        <color theme="1"/>
        <rFont val="Calibri"/>
        <family val="2"/>
        <scheme val="minor"/>
      </rPr>
      <t xml:space="preserve">
1 Aug 2021 to 31 Aug 2021</t>
    </r>
  </si>
  <si>
    <r>
      <t>Specified period 18</t>
    </r>
    <r>
      <rPr>
        <sz val="11"/>
        <color theme="1"/>
        <rFont val="Calibri"/>
        <family val="2"/>
        <scheme val="minor"/>
      </rPr>
      <t xml:space="preserve">
1 Sep 2021 to 30 Sep 2021</t>
    </r>
  </si>
  <si>
    <t xml:space="preserve">Cost payable to subcontractors </t>
  </si>
  <si>
    <t>[contractor to input accordingly]</t>
  </si>
  <si>
    <r>
      <t>Specified period 19</t>
    </r>
    <r>
      <rPr>
        <sz val="11"/>
        <color theme="1"/>
        <rFont val="Calibri"/>
        <family val="2"/>
        <scheme val="minor"/>
      </rPr>
      <t xml:space="preserve">
1 Oct 2021 to 31 Oct 2021</t>
    </r>
  </si>
  <si>
    <r>
      <t>Specified period 20</t>
    </r>
    <r>
      <rPr>
        <sz val="11"/>
        <color theme="1"/>
        <rFont val="Calibri"/>
        <family val="2"/>
        <scheme val="minor"/>
      </rPr>
      <t xml:space="preserve">
1 Nov 2021 to 30 Nov 2021</t>
    </r>
  </si>
  <si>
    <r>
      <t>Specified period 21</t>
    </r>
    <r>
      <rPr>
        <sz val="11"/>
        <color theme="1"/>
        <rFont val="Calibri"/>
        <family val="2"/>
        <scheme val="minor"/>
      </rPr>
      <t xml:space="preserve">
1 Dec 2021 to 31 Dec 2021</t>
    </r>
  </si>
  <si>
    <r>
      <t>Specified period 20</t>
    </r>
    <r>
      <rPr>
        <sz val="11"/>
        <color theme="1"/>
        <rFont val="Calibri"/>
        <family val="2"/>
        <scheme val="minor"/>
      </rPr>
      <t xml:space="preserve">
1 Jan 2022 to 31 Jan 2022</t>
    </r>
  </si>
  <si>
    <r>
      <t>Specified period 21</t>
    </r>
    <r>
      <rPr>
        <sz val="11"/>
        <color theme="1"/>
        <rFont val="Calibri"/>
        <family val="2"/>
        <scheme val="minor"/>
      </rPr>
      <t xml:space="preserve">
1 Feb 2022 to 28 Feb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</si>
</sst>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14809]d\ mmm\ yyyy;@"/>
  </numFmts>
  <fonts count="9"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rgb="FF0000FF"/>
      <name val="Calibri"/>
      <family val="2"/>
      <scheme val="minor"/>
    </font>
    <font>
      <b/>
      <sz val="11"/>
      <name val="Calibri"/>
      <family val="2"/>
      <scheme val="minor"/>
    </font>
    <font>
      <sz val="8"/>
      <name val="Calibri"/>
      <family val="2"/>
      <scheme val="minor"/>
    </font>
    <font>
      <sz val="11"/>
      <name val="Calibri"/>
      <family val="2"/>
      <scheme val="minor"/>
    </font>
    <font>
      <i/>
      <sz val="11"/>
      <color rgb="FF0000FF"/>
      <name val="Calibri"/>
      <family val="2"/>
      <scheme val="minor"/>
    </font>
  </fonts>
  <fills count="6">
    <fill>
      <patternFill patternType="none"/>
    </fill>
    <fill>
      <patternFill patternType="gray125"/>
    </fill>
    <fill>
      <patternFill patternType="solid">
        <fgColor rgb="FF002060"/>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s>
  <cellStyleXfs count="2">
    <xf numFmtId="0" fontId="0" fillId="0" borderId="0"/>
    <xf numFmtId="44" fontId="1" fillId="0" borderId="0" applyFont="0" applyFill="0" applyBorder="0" applyAlignment="0" applyProtection="0"/>
  </cellStyleXfs>
  <cellXfs count="108">
    <xf numFmtId="0" fontId="0" fillId="0" borderId="0" xfId="0"/>
    <xf numFmtId="0" fontId="3" fillId="0" borderId="0" xfId="0" applyFont="1" applyAlignment="1">
      <alignment vertical="top"/>
    </xf>
    <xf numFmtId="0" fontId="0" fillId="0" borderId="0" xfId="0" applyAlignment="1">
      <alignment vertical="top" wrapText="1"/>
    </xf>
    <xf numFmtId="0" fontId="0" fillId="0" borderId="0" xfId="0" applyAlignment="1">
      <alignment vertical="top"/>
    </xf>
    <xf numFmtId="0" fontId="3" fillId="0" borderId="0" xfId="0" applyFont="1" applyAlignment="1">
      <alignment vertical="top" wrapText="1"/>
    </xf>
    <xf numFmtId="0" fontId="0" fillId="0" borderId="6" xfId="0" applyBorder="1" applyAlignment="1">
      <alignment vertical="top"/>
    </xf>
    <xf numFmtId="0" fontId="0" fillId="0" borderId="0" xfId="0" applyAlignment="1">
      <alignment horizontal="left" vertical="top"/>
    </xf>
    <xf numFmtId="0" fontId="3" fillId="3" borderId="1" xfId="0" applyFont="1" applyFill="1" applyBorder="1" applyAlignment="1">
      <alignment vertical="top" wrapText="1"/>
    </xf>
    <xf numFmtId="0" fontId="0" fillId="3" borderId="1" xfId="0" applyFill="1" applyBorder="1" applyAlignment="1">
      <alignment vertical="top" wrapText="1"/>
    </xf>
    <xf numFmtId="0" fontId="5" fillId="5" borderId="1" xfId="0" applyFont="1" applyFill="1" applyBorder="1" applyAlignment="1">
      <alignment horizontal="left" vertical="top" wrapText="1"/>
    </xf>
    <xf numFmtId="0" fontId="3" fillId="5" borderId="1" xfId="0" applyFont="1" applyFill="1" applyBorder="1" applyAlignment="1">
      <alignment vertical="top" wrapText="1"/>
    </xf>
    <xf numFmtId="0" fontId="0" fillId="3" borderId="1" xfId="0" applyFont="1" applyFill="1" applyBorder="1" applyAlignment="1">
      <alignment vertical="top" wrapText="1"/>
    </xf>
    <xf numFmtId="44" fontId="3" fillId="0" borderId="1" xfId="1" applyFont="1" applyBorder="1" applyAlignment="1">
      <alignment vertical="top"/>
    </xf>
    <xf numFmtId="44" fontId="0" fillId="0" borderId="1" xfId="0" applyNumberFormat="1" applyBorder="1" applyAlignment="1">
      <alignment vertical="top"/>
    </xf>
    <xf numFmtId="44" fontId="7" fillId="0" borderId="1" xfId="0" applyNumberFormat="1" applyFont="1" applyBorder="1" applyAlignment="1">
      <alignment vertical="top"/>
    </xf>
    <xf numFmtId="44" fontId="3" fillId="0" borderId="8" xfId="1" applyFont="1" applyBorder="1" applyAlignment="1">
      <alignment vertical="top"/>
    </xf>
    <xf numFmtId="44" fontId="3" fillId="0" borderId="2" xfId="0" applyNumberFormat="1" applyFont="1" applyBorder="1" applyAlignment="1">
      <alignment vertical="top"/>
    </xf>
    <xf numFmtId="0" fontId="0" fillId="0" borderId="5" xfId="0" applyBorder="1" applyAlignment="1">
      <alignment vertical="top"/>
    </xf>
    <xf numFmtId="44" fontId="0" fillId="0" borderId="2" xfId="0" applyNumberFormat="1" applyBorder="1" applyAlignment="1">
      <alignment vertical="top"/>
    </xf>
    <xf numFmtId="0" fontId="0" fillId="0" borderId="11" xfId="0" applyBorder="1" applyAlignment="1">
      <alignment vertical="top"/>
    </xf>
    <xf numFmtId="0" fontId="0" fillId="0" borderId="0" xfId="0" applyBorder="1" applyAlignment="1">
      <alignment vertical="top"/>
    </xf>
    <xf numFmtId="0" fontId="2" fillId="3" borderId="1" xfId="0" applyFont="1" applyFill="1" applyBorder="1" applyAlignment="1">
      <alignment vertical="top" wrapText="1"/>
    </xf>
    <xf numFmtId="0" fontId="5" fillId="3" borderId="8" xfId="0" applyFont="1" applyFill="1" applyBorder="1" applyAlignment="1">
      <alignment horizontal="left" vertical="top"/>
    </xf>
    <xf numFmtId="0" fontId="0" fillId="3" borderId="9" xfId="0" applyFont="1" applyFill="1" applyBorder="1" applyAlignment="1">
      <alignment vertical="top" wrapText="1"/>
    </xf>
    <xf numFmtId="0" fontId="4" fillId="3" borderId="9" xfId="0" applyFont="1" applyFill="1" applyBorder="1" applyAlignment="1">
      <alignment vertical="top" wrapText="1"/>
    </xf>
    <xf numFmtId="0" fontId="0" fillId="3" borderId="9" xfId="0" applyFill="1" applyBorder="1" applyAlignment="1">
      <alignment vertical="top"/>
    </xf>
    <xf numFmtId="0" fontId="5" fillId="0" borderId="0" xfId="0" applyFont="1" applyAlignment="1">
      <alignment vertical="top"/>
    </xf>
    <xf numFmtId="0" fontId="7" fillId="0" borderId="0" xfId="0" applyFont="1" applyAlignment="1">
      <alignment vertical="top"/>
    </xf>
    <xf numFmtId="0" fontId="7" fillId="0" borderId="1" xfId="0" applyFont="1" applyBorder="1" applyAlignment="1">
      <alignment vertical="top" wrapText="1"/>
    </xf>
    <xf numFmtId="0" fontId="5" fillId="3" borderId="9" xfId="0" applyFont="1" applyFill="1" applyBorder="1" applyAlignment="1">
      <alignment horizontal="left" vertical="top" wrapText="1"/>
    </xf>
    <xf numFmtId="0" fontId="4" fillId="0" borderId="0" xfId="0" applyFont="1" applyAlignment="1">
      <alignment horizontal="left" vertical="top"/>
    </xf>
    <xf numFmtId="0" fontId="7" fillId="0" borderId="8" xfId="0" applyFont="1" applyBorder="1" applyAlignment="1">
      <alignment vertical="top" wrapText="1"/>
    </xf>
    <xf numFmtId="0" fontId="5" fillId="0" borderId="0" xfId="0" applyFont="1" applyAlignment="1" applyProtection="1">
      <alignment vertical="top"/>
    </xf>
    <xf numFmtId="0" fontId="0" fillId="0" borderId="0" xfId="0" applyAlignment="1" applyProtection="1">
      <alignment vertical="top" wrapText="1"/>
    </xf>
    <xf numFmtId="0" fontId="3" fillId="0" borderId="0" xfId="0" applyFont="1" applyAlignment="1" applyProtection="1">
      <alignment vertical="top" wrapText="1"/>
    </xf>
    <xf numFmtId="0" fontId="0" fillId="0" borderId="0" xfId="0" applyAlignment="1" applyProtection="1">
      <alignment vertical="top"/>
    </xf>
    <xf numFmtId="0" fontId="4" fillId="0" borderId="0" xfId="0" applyFont="1" applyAlignment="1" applyProtection="1">
      <alignment horizontal="left" vertical="top"/>
    </xf>
    <xf numFmtId="0" fontId="5" fillId="5" borderId="1" xfId="0" applyFont="1" applyFill="1" applyBorder="1" applyAlignment="1" applyProtection="1">
      <alignment horizontal="left" vertical="top" wrapText="1"/>
    </xf>
    <xf numFmtId="0" fontId="5" fillId="5" borderId="1" xfId="0" applyFont="1" applyFill="1" applyBorder="1" applyAlignment="1" applyProtection="1">
      <alignment vertical="top" wrapText="1"/>
    </xf>
    <xf numFmtId="0" fontId="2" fillId="2" borderId="4" xfId="0" applyFont="1" applyFill="1" applyBorder="1" applyAlignment="1" applyProtection="1">
      <alignment vertical="top" wrapText="1"/>
    </xf>
    <xf numFmtId="0" fontId="0" fillId="0" borderId="6" xfId="0" applyBorder="1" applyAlignment="1" applyProtection="1">
      <alignment vertical="top" wrapText="1"/>
    </xf>
    <xf numFmtId="0" fontId="0" fillId="0" borderId="0" xfId="0" applyAlignment="1" applyProtection="1">
      <alignment horizontal="left" vertical="top"/>
    </xf>
    <xf numFmtId="0" fontId="0" fillId="0" borderId="1" xfId="0" applyFont="1" applyBorder="1" applyAlignment="1" applyProtection="1">
      <alignment vertical="top" wrapText="1"/>
      <protection locked="0"/>
    </xf>
    <xf numFmtId="15" fontId="4" fillId="4" borderId="1" xfId="0" applyNumberFormat="1" applyFont="1" applyFill="1" applyBorder="1" applyAlignment="1" applyProtection="1">
      <alignment vertical="top"/>
      <protection locked="0"/>
    </xf>
    <xf numFmtId="0" fontId="0" fillId="4" borderId="1" xfId="0" applyFill="1" applyBorder="1" applyAlignment="1" applyProtection="1">
      <alignment vertical="top"/>
      <protection locked="0"/>
    </xf>
    <xf numFmtId="44" fontId="4" fillId="4" borderId="1" xfId="1" applyFont="1" applyFill="1" applyBorder="1" applyAlignment="1" applyProtection="1">
      <alignment vertical="top"/>
      <protection locked="0"/>
    </xf>
    <xf numFmtId="0" fontId="8" fillId="4" borderId="1" xfId="0" applyFont="1" applyFill="1" applyBorder="1" applyAlignment="1" applyProtection="1">
      <alignment vertical="top" wrapText="1"/>
      <protection locked="0"/>
    </xf>
    <xf numFmtId="0" fontId="7" fillId="4" borderId="1" xfId="0" applyNumberFormat="1" applyFont="1" applyFill="1" applyBorder="1" applyAlignment="1" applyProtection="1">
      <alignment horizontal="right" vertical="top"/>
      <protection locked="0"/>
    </xf>
    <xf numFmtId="0" fontId="4" fillId="4" borderId="1" xfId="0" applyFont="1" applyFill="1" applyBorder="1" applyAlignment="1" applyProtection="1">
      <alignment vertical="top" wrapText="1"/>
      <protection locked="0"/>
    </xf>
    <xf numFmtId="0" fontId="4" fillId="4" borderId="8" xfId="0" applyFont="1" applyFill="1" applyBorder="1" applyAlignment="1" applyProtection="1">
      <alignment vertical="top" wrapText="1"/>
      <protection locked="0"/>
    </xf>
    <xf numFmtId="0" fontId="0" fillId="4" borderId="8" xfId="0" applyFill="1" applyBorder="1" applyAlignment="1" applyProtection="1">
      <alignment vertical="top"/>
      <protection locked="0"/>
    </xf>
    <xf numFmtId="44" fontId="4" fillId="4" borderId="1" xfId="0" applyNumberFormat="1" applyFont="1" applyFill="1" applyBorder="1" applyAlignment="1" applyProtection="1">
      <alignment vertical="top"/>
      <protection locked="0"/>
    </xf>
    <xf numFmtId="0" fontId="0" fillId="0" borderId="9" xfId="0" applyFont="1" applyFill="1" applyBorder="1" applyAlignment="1" applyProtection="1">
      <alignment horizontal="left" vertical="top" wrapText="1"/>
    </xf>
    <xf numFmtId="0" fontId="0" fillId="0" borderId="6" xfId="0" applyBorder="1" applyAlignment="1" applyProtection="1">
      <alignment horizontal="center" vertical="top"/>
    </xf>
    <xf numFmtId="0" fontId="0" fillId="0" borderId="1" xfId="0" applyBorder="1" applyAlignment="1" applyProtection="1">
      <alignment horizontal="center" vertical="top"/>
    </xf>
    <xf numFmtId="0" fontId="0" fillId="0" borderId="1" xfId="0" applyFont="1" applyBorder="1" applyAlignment="1" applyProtection="1">
      <alignment horizontal="left" vertical="top" wrapText="1"/>
    </xf>
    <xf numFmtId="0" fontId="0" fillId="0" borderId="1" xfId="0" applyFont="1" applyFill="1" applyBorder="1" applyAlignment="1" applyProtection="1">
      <alignment horizontal="left" vertical="top" wrapText="1"/>
    </xf>
    <xf numFmtId="0" fontId="0" fillId="0" borderId="2" xfId="0" applyBorder="1" applyAlignment="1" applyProtection="1">
      <alignment horizontal="center" vertical="top"/>
    </xf>
    <xf numFmtId="0" fontId="0" fillId="0" borderId="4" xfId="0" applyFont="1" applyFill="1" applyBorder="1" applyAlignment="1" applyProtection="1">
      <alignment horizontal="left" vertical="top" wrapText="1"/>
    </xf>
    <xf numFmtId="0" fontId="0" fillId="0" borderId="2" xfId="0" applyBorder="1" applyAlignment="1" applyProtection="1">
      <alignment vertical="top" wrapText="1"/>
    </xf>
    <xf numFmtId="164" fontId="0" fillId="0" borderId="4" xfId="0" applyNumberFormat="1" applyBorder="1" applyAlignment="1" applyProtection="1">
      <alignment horizontal="left" vertical="top"/>
    </xf>
    <xf numFmtId="164" fontId="0" fillId="0" borderId="4" xfId="0" applyNumberFormat="1" applyBorder="1" applyAlignment="1" applyProtection="1">
      <alignment horizontal="left" vertical="top" wrapText="1"/>
    </xf>
    <xf numFmtId="0" fontId="2" fillId="2" borderId="1" xfId="0" applyFont="1" applyFill="1" applyBorder="1" applyAlignment="1" applyProtection="1">
      <alignment vertical="top" wrapText="1"/>
    </xf>
    <xf numFmtId="0" fontId="4" fillId="4" borderId="8" xfId="0" applyFont="1" applyFill="1" applyBorder="1" applyAlignment="1" applyProtection="1">
      <alignment horizontal="center" vertical="top"/>
      <protection locked="0"/>
    </xf>
    <xf numFmtId="0" fontId="0" fillId="0" borderId="8" xfId="0" applyFill="1" applyBorder="1" applyAlignment="1" applyProtection="1">
      <alignment horizontal="center" vertical="top"/>
    </xf>
    <xf numFmtId="0" fontId="0" fillId="0" borderId="1" xfId="0" applyFill="1" applyBorder="1" applyAlignment="1" applyProtection="1">
      <alignment horizontal="center" vertical="top"/>
    </xf>
    <xf numFmtId="0" fontId="3" fillId="3" borderId="1" xfId="0" applyFont="1" applyFill="1" applyBorder="1" applyAlignment="1" applyProtection="1">
      <alignment horizontal="center" vertical="top"/>
    </xf>
    <xf numFmtId="0" fontId="4" fillId="4" borderId="9" xfId="0" applyFont="1" applyFill="1" applyBorder="1" applyAlignment="1" applyProtection="1">
      <alignment vertical="top" wrapText="1"/>
      <protection locked="0"/>
    </xf>
    <xf numFmtId="164" fontId="4" fillId="4" borderId="8" xfId="0" applyNumberFormat="1" applyFont="1" applyFill="1" applyBorder="1" applyAlignment="1" applyProtection="1">
      <alignment horizontal="left" vertical="top"/>
      <protection locked="0"/>
    </xf>
    <xf numFmtId="164" fontId="4" fillId="4" borderId="1" xfId="0" applyNumberFormat="1" applyFont="1" applyFill="1" applyBorder="1" applyAlignment="1" applyProtection="1">
      <alignment horizontal="left" vertical="top"/>
      <protection locked="0"/>
    </xf>
    <xf numFmtId="0" fontId="8" fillId="4" borderId="1" xfId="0" applyNumberFormat="1" applyFont="1" applyFill="1" applyBorder="1" applyAlignment="1" applyProtection="1">
      <alignment horizontal="center" vertical="top"/>
      <protection locked="0"/>
    </xf>
    <xf numFmtId="0" fontId="5" fillId="5" borderId="2" xfId="0" applyFont="1" applyFill="1" applyBorder="1" applyAlignment="1" applyProtection="1">
      <alignment horizontal="left" vertical="top" wrapText="1"/>
    </xf>
    <xf numFmtId="0" fontId="5" fillId="5" borderId="4" xfId="0" applyFont="1" applyFill="1" applyBorder="1" applyAlignment="1" applyProtection="1">
      <alignment horizontal="left" vertical="top" wrapText="1"/>
    </xf>
    <xf numFmtId="0" fontId="0" fillId="0" borderId="2" xfId="0" applyBorder="1" applyAlignment="1" applyProtection="1">
      <alignment horizontal="left" vertical="top" wrapText="1"/>
    </xf>
    <xf numFmtId="0" fontId="0" fillId="0" borderId="4" xfId="0" applyBorder="1" applyAlignment="1" applyProtection="1">
      <alignment horizontal="left" vertical="top" wrapText="1"/>
    </xf>
    <xf numFmtId="0" fontId="0" fillId="0" borderId="7" xfId="0" applyBorder="1" applyAlignment="1" applyProtection="1">
      <alignment horizontal="left" vertical="top" wrapText="1"/>
    </xf>
    <xf numFmtId="0" fontId="0" fillId="0" borderId="12" xfId="0" applyBorder="1" applyAlignment="1" applyProtection="1">
      <alignment horizontal="left" vertical="top" wrapText="1"/>
    </xf>
    <xf numFmtId="0" fontId="7" fillId="0" borderId="0" xfId="0" applyFont="1" applyAlignment="1" applyProtection="1">
      <alignment horizontal="left" vertical="top" wrapText="1"/>
    </xf>
    <xf numFmtId="0" fontId="3" fillId="3" borderId="2" xfId="0" applyFont="1" applyFill="1" applyBorder="1" applyAlignment="1" applyProtection="1">
      <alignment horizontal="center" vertical="top"/>
    </xf>
    <xf numFmtId="0" fontId="3" fillId="3" borderId="3" xfId="0" applyFont="1" applyFill="1" applyBorder="1" applyAlignment="1" applyProtection="1">
      <alignment horizontal="center" vertical="top"/>
    </xf>
    <xf numFmtId="0" fontId="3" fillId="3" borderId="4" xfId="0" applyFont="1" applyFill="1" applyBorder="1" applyAlignment="1" applyProtection="1">
      <alignment horizontal="center" vertical="top"/>
    </xf>
    <xf numFmtId="0" fontId="0" fillId="0" borderId="6" xfId="0" applyBorder="1" applyAlignment="1" applyProtection="1">
      <alignment horizontal="left" vertical="top" wrapText="1"/>
    </xf>
    <xf numFmtId="0" fontId="0" fillId="0" borderId="13" xfId="0" applyBorder="1" applyAlignment="1" applyProtection="1">
      <alignment horizontal="left" vertical="top" wrapText="1"/>
    </xf>
    <xf numFmtId="0" fontId="4" fillId="4" borderId="2" xfId="0" quotePrefix="1" applyFont="1" applyFill="1" applyBorder="1" applyAlignment="1" applyProtection="1">
      <alignment horizontal="left" vertical="top" wrapText="1"/>
      <protection locked="0"/>
    </xf>
    <xf numFmtId="0" fontId="4" fillId="4" borderId="3" xfId="0" quotePrefix="1" applyFont="1" applyFill="1" applyBorder="1" applyAlignment="1" applyProtection="1">
      <alignment horizontal="left" vertical="top" wrapText="1"/>
      <protection locked="0"/>
    </xf>
    <xf numFmtId="0" fontId="4" fillId="4" borderId="4" xfId="0" quotePrefix="1" applyFont="1" applyFill="1" applyBorder="1" applyAlignment="1" applyProtection="1">
      <alignment horizontal="left" vertical="top" wrapText="1"/>
      <protection locked="0"/>
    </xf>
    <xf numFmtId="0" fontId="4" fillId="4" borderId="2" xfId="0" applyFont="1" applyFill="1" applyBorder="1" applyAlignment="1" applyProtection="1">
      <alignment horizontal="left" vertical="top" wrapText="1"/>
      <protection locked="0"/>
    </xf>
    <xf numFmtId="0" fontId="4" fillId="4" borderId="4" xfId="0" applyFont="1" applyFill="1" applyBorder="1" applyAlignment="1" applyProtection="1">
      <alignment horizontal="left" vertical="top" wrapText="1"/>
      <protection locked="0"/>
    </xf>
    <xf numFmtId="0" fontId="7" fillId="5" borderId="8" xfId="0" applyFont="1" applyFill="1" applyBorder="1" applyAlignment="1">
      <alignment horizontal="left" vertical="top" wrapText="1"/>
    </xf>
    <xf numFmtId="0" fontId="7" fillId="5" borderId="10" xfId="0" applyFont="1" applyFill="1" applyBorder="1" applyAlignment="1">
      <alignment horizontal="left" vertical="top" wrapText="1"/>
    </xf>
    <xf numFmtId="0" fontId="0" fillId="5" borderId="8" xfId="0" applyFill="1" applyBorder="1" applyAlignment="1">
      <alignment horizontal="left" vertical="top" wrapText="1"/>
    </xf>
    <xf numFmtId="0" fontId="0" fillId="5" borderId="10" xfId="0" applyFill="1" applyBorder="1" applyAlignment="1">
      <alignment horizontal="left" vertical="top" wrapText="1"/>
    </xf>
    <xf numFmtId="0" fontId="0" fillId="5" borderId="9" xfId="0" applyFill="1" applyBorder="1" applyAlignment="1">
      <alignment horizontal="left" vertical="top" wrapText="1"/>
    </xf>
    <xf numFmtId="0" fontId="0" fillId="5" borderId="1" xfId="0" applyFill="1" applyBorder="1" applyAlignment="1">
      <alignment horizontal="left" vertical="top" wrapText="1"/>
    </xf>
    <xf numFmtId="0" fontId="7" fillId="5" borderId="9" xfId="0" applyFont="1" applyFill="1" applyBorder="1" applyAlignment="1">
      <alignment horizontal="left" vertical="top" wrapText="1"/>
    </xf>
    <xf numFmtId="15" fontId="4" fillId="4" borderId="6" xfId="0" applyNumberFormat="1" applyFont="1" applyFill="1" applyBorder="1" applyAlignment="1" applyProtection="1">
      <alignment horizontal="center" vertical="top" wrapText="1"/>
      <protection locked="0"/>
    </xf>
    <xf numFmtId="15" fontId="4" fillId="4" borderId="5" xfId="0" applyNumberFormat="1" applyFont="1" applyFill="1" applyBorder="1" applyAlignment="1" applyProtection="1">
      <alignment horizontal="center" vertical="top" wrapText="1"/>
      <protection locked="0"/>
    </xf>
    <xf numFmtId="0" fontId="0" fillId="0" borderId="5" xfId="0" applyBorder="1" applyAlignment="1">
      <alignment vertical="top" wrapText="1"/>
    </xf>
    <xf numFmtId="0" fontId="0" fillId="0" borderId="5" xfId="0" applyBorder="1" applyAlignment="1">
      <alignment vertical="top"/>
    </xf>
    <xf numFmtId="15" fontId="4" fillId="4" borderId="11" xfId="0" applyNumberFormat="1" applyFont="1" applyFill="1" applyBorder="1" applyAlignment="1" applyProtection="1">
      <alignment horizontal="center" vertical="top"/>
      <protection locked="0"/>
    </xf>
    <xf numFmtId="15" fontId="4" fillId="4" borderId="0" xfId="0" applyNumberFormat="1" applyFont="1" applyFill="1" applyBorder="1" applyAlignment="1" applyProtection="1">
      <alignment horizontal="center" vertical="top"/>
      <protection locked="0"/>
    </xf>
    <xf numFmtId="0" fontId="0" fillId="0" borderId="0" xfId="0" applyBorder="1" applyAlignment="1">
      <alignment vertical="top"/>
    </xf>
    <xf numFmtId="0" fontId="0" fillId="0" borderId="13" xfId="0" applyBorder="1" applyAlignment="1">
      <alignment vertical="top"/>
    </xf>
    <xf numFmtId="0" fontId="0" fillId="0" borderId="14" xfId="0" applyBorder="1" applyAlignment="1">
      <alignment vertical="top"/>
    </xf>
    <xf numFmtId="15" fontId="4" fillId="4" borderId="7" xfId="0" applyNumberFormat="1" applyFont="1" applyFill="1" applyBorder="1" applyAlignment="1" applyProtection="1">
      <alignment horizontal="center" vertical="top"/>
      <protection locked="0"/>
    </xf>
    <xf numFmtId="15" fontId="4" fillId="4" borderId="15" xfId="0" applyNumberFormat="1" applyFont="1" applyFill="1" applyBorder="1" applyAlignment="1" applyProtection="1">
      <alignment horizontal="center" vertical="top"/>
      <protection locked="0"/>
    </xf>
    <xf numFmtId="0" fontId="0" fillId="0" borderId="15" xfId="0" applyBorder="1" applyAlignment="1">
      <alignment vertical="top"/>
    </xf>
    <xf numFmtId="0" fontId="0" fillId="0" borderId="12" xfId="0" applyBorder="1" applyAlignment="1">
      <alignment vertical="top"/>
    </xf>
  </cellXfs>
  <cellStyles count="2">
    <cellStyle name="Currency" xfId="1" builtinId="4"/>
    <cellStyle name="Normal" xfId="0" builtinId="0"/>
  </cellStyles>
  <dxfs count="1">
    <dxf>
      <font>
        <b/>
        <i val="0"/>
      </font>
      <fill>
        <patternFill>
          <bgColor rgb="FFFFC000"/>
        </patternFill>
      </fill>
    </dxf>
  </dxfs>
  <tableStyles count="0" defaultTableStyle="TableStyleMedium2" defaultPivotStyle="PivotStyleLight16"/>
  <colors>
    <mruColors>
      <color rgb="FF0000FF"/>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144E07-7D98-425F-B331-C63170A836EB}">
  <sheetPr>
    <pageSetUpPr fitToPage="1"/>
  </sheetPr>
  <dimension ref="A1:F20"/>
  <sheetViews>
    <sheetView zoomScaleNormal="100" zoomScaleSheetLayoutView="115" workbookViewId="0">
      <selection activeCell="E10" sqref="E10"/>
    </sheetView>
  </sheetViews>
  <sheetFormatPr defaultColWidth="9.140625" defaultRowHeight="15" x14ac:dyDescent="0.25"/>
  <cols>
    <col min="1" max="1" width="14.42578125" style="35" customWidth="1"/>
    <col min="2" max="2" width="31" style="33" customWidth="1"/>
    <col min="3" max="3" width="14" style="33" customWidth="1"/>
    <col min="4" max="4" width="37.140625" style="34" customWidth="1"/>
    <col min="5" max="5" width="36.7109375" style="35" customWidth="1"/>
    <col min="6" max="6" width="21.7109375" style="35" customWidth="1"/>
    <col min="7" max="16384" width="9.140625" style="35"/>
  </cols>
  <sheetData>
    <row r="1" spans="1:6" x14ac:dyDescent="0.25">
      <c r="A1" s="32" t="s">
        <v>78</v>
      </c>
    </row>
    <row r="3" spans="1:6" x14ac:dyDescent="0.25">
      <c r="A3" s="36" t="s">
        <v>70</v>
      </c>
      <c r="B3" s="35"/>
      <c r="C3" s="35"/>
      <c r="D3" s="35"/>
    </row>
    <row r="4" spans="1:6" ht="32.25" customHeight="1" x14ac:dyDescent="0.25">
      <c r="A4" s="37" t="s">
        <v>77</v>
      </c>
      <c r="B4" s="71" t="s">
        <v>86</v>
      </c>
      <c r="C4" s="72"/>
      <c r="D4" s="38" t="s">
        <v>92</v>
      </c>
      <c r="E4" s="39" t="s">
        <v>87</v>
      </c>
      <c r="F4" s="62" t="s">
        <v>84</v>
      </c>
    </row>
    <row r="5" spans="1:6" x14ac:dyDescent="0.25">
      <c r="A5" s="78" t="s">
        <v>5</v>
      </c>
      <c r="B5" s="79"/>
      <c r="C5" s="79"/>
      <c r="D5" s="79"/>
      <c r="E5" s="80"/>
      <c r="F5" s="66"/>
    </row>
    <row r="6" spans="1:6" ht="55.5" customHeight="1" x14ac:dyDescent="0.25">
      <c r="A6" s="54" t="s">
        <v>0</v>
      </c>
      <c r="B6" s="81" t="s">
        <v>42</v>
      </c>
      <c r="C6" s="82"/>
      <c r="D6" s="55" t="s">
        <v>43</v>
      </c>
      <c r="E6" s="48" t="s">
        <v>45</v>
      </c>
      <c r="F6" s="63" t="s">
        <v>85</v>
      </c>
    </row>
    <row r="7" spans="1:6" ht="23.25" customHeight="1" x14ac:dyDescent="0.25">
      <c r="A7" s="57" t="s">
        <v>1</v>
      </c>
      <c r="B7" s="40" t="s">
        <v>81</v>
      </c>
      <c r="C7" s="60">
        <v>43915</v>
      </c>
      <c r="D7" s="58" t="s">
        <v>44</v>
      </c>
      <c r="E7" s="68">
        <v>43885</v>
      </c>
      <c r="F7" s="64" t="str">
        <f>IF(E7&lt;C7,"Yes","No")</f>
        <v>Yes</v>
      </c>
    </row>
    <row r="8" spans="1:6" ht="23.25" customHeight="1" x14ac:dyDescent="0.25">
      <c r="A8" s="53" t="s">
        <v>2</v>
      </c>
      <c r="B8" s="59" t="s">
        <v>82</v>
      </c>
      <c r="C8" s="61">
        <v>44137</v>
      </c>
      <c r="D8" s="58" t="s">
        <v>46</v>
      </c>
      <c r="E8" s="69">
        <v>44227</v>
      </c>
      <c r="F8" s="65" t="str">
        <f>IF(E8&gt;C8,"Yes","No")</f>
        <v>Yes</v>
      </c>
    </row>
    <row r="9" spans="1:6" ht="33" customHeight="1" x14ac:dyDescent="0.25">
      <c r="A9" s="54" t="s">
        <v>3</v>
      </c>
      <c r="B9" s="75" t="s">
        <v>47</v>
      </c>
      <c r="C9" s="76"/>
      <c r="D9" s="52" t="s">
        <v>48</v>
      </c>
      <c r="E9" s="67" t="s">
        <v>79</v>
      </c>
      <c r="F9" s="63" t="s">
        <v>85</v>
      </c>
    </row>
    <row r="10" spans="1:6" ht="51.75" customHeight="1" x14ac:dyDescent="0.25">
      <c r="A10" s="54" t="s">
        <v>4</v>
      </c>
      <c r="B10" s="73" t="s">
        <v>49</v>
      </c>
      <c r="C10" s="74"/>
      <c r="D10" s="56" t="s">
        <v>83</v>
      </c>
      <c r="E10" s="48" t="s">
        <v>68</v>
      </c>
      <c r="F10" s="63" t="s">
        <v>85</v>
      </c>
    </row>
    <row r="11" spans="1:6" x14ac:dyDescent="0.25">
      <c r="A11" s="78" t="s">
        <v>93</v>
      </c>
      <c r="B11" s="79"/>
      <c r="C11" s="79"/>
      <c r="D11" s="79"/>
      <c r="E11" s="79"/>
      <c r="F11" s="80"/>
    </row>
    <row r="13" spans="1:6" ht="15" customHeight="1" x14ac:dyDescent="0.25">
      <c r="A13" s="77" t="s">
        <v>41</v>
      </c>
      <c r="B13" s="77"/>
      <c r="C13" s="77"/>
      <c r="D13" s="77"/>
      <c r="E13" s="77"/>
      <c r="F13" s="77"/>
    </row>
    <row r="14" spans="1:6" x14ac:dyDescent="0.25">
      <c r="A14" s="77"/>
      <c r="B14" s="77"/>
      <c r="C14" s="77"/>
      <c r="D14" s="77"/>
      <c r="E14" s="77"/>
      <c r="F14" s="77"/>
    </row>
    <row r="19" spans="1:4" x14ac:dyDescent="0.25">
      <c r="A19" s="33"/>
    </row>
    <row r="20" spans="1:4" x14ac:dyDescent="0.25">
      <c r="D20" s="41"/>
    </row>
  </sheetData>
  <sheetProtection algorithmName="SHA-512" hashValue="KwHOHBfFeFbc0+qVQOLVWk3qSRjxQ3bCHxKta/ps2u7EvPWQAQ2CTyuOxU+Zi+NYQexaTvWYHP+KtwCYVNTZ0g==" saltValue="TmeQKoFgfmoJA0aqvF/NYQ==" spinCount="100000" sheet="1" formatCells="0" insertColumns="0" insertRows="0" selectLockedCells="1"/>
  <mergeCells count="7">
    <mergeCell ref="B4:C4"/>
    <mergeCell ref="B10:C10"/>
    <mergeCell ref="B9:C9"/>
    <mergeCell ref="A13:F14"/>
    <mergeCell ref="A5:E5"/>
    <mergeCell ref="B6:C6"/>
    <mergeCell ref="A11:F11"/>
  </mergeCells>
  <conditionalFormatting sqref="F6:F10">
    <cfRule type="containsText" dxfId="0" priority="1" operator="containsText" text="No">
      <formula>NOT(ISERROR(SEARCH("No",F6)))</formula>
    </cfRule>
  </conditionalFormatting>
  <pageMargins left="0.25" right="0.25" top="0.75" bottom="0.75" header="0.3" footer="0.3"/>
  <pageSetup paperSize="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1CB076-5BB9-4645-BBC2-683D82BDC5E9}">
  <sheetPr>
    <pageSetUpPr fitToPage="1"/>
  </sheetPr>
  <dimension ref="A1:Y42"/>
  <sheetViews>
    <sheetView tabSelected="1" view="pageBreakPreview" zoomScale="70" zoomScaleNormal="100" zoomScaleSheetLayoutView="70" workbookViewId="0">
      <pane xSplit="2" ySplit="4" topLeftCell="P17" activePane="bottomRight" state="frozen"/>
      <selection activeCell="C15" sqref="C15"/>
      <selection pane="topRight" activeCell="C15" sqref="C15"/>
      <selection pane="bottomLeft" activeCell="C15" sqref="C15"/>
      <selection pane="bottomRight" activeCell="S27" sqref="S27"/>
    </sheetView>
  </sheetViews>
  <sheetFormatPr defaultColWidth="9.140625" defaultRowHeight="15" x14ac:dyDescent="0.25"/>
  <cols>
    <col min="1" max="1" width="32.5703125" style="6" customWidth="1"/>
    <col min="2" max="2" width="35" style="3" customWidth="1"/>
    <col min="3" max="25" width="28.42578125" style="3" customWidth="1"/>
    <col min="26" max="16384" width="9.140625" style="3"/>
  </cols>
  <sheetData>
    <row r="1" spans="1:25" x14ac:dyDescent="0.25">
      <c r="A1" s="26" t="s">
        <v>71</v>
      </c>
      <c r="B1" s="4"/>
    </row>
    <row r="2" spans="1:25" x14ac:dyDescent="0.25">
      <c r="A2" s="6" t="s">
        <v>41</v>
      </c>
    </row>
    <row r="3" spans="1:25" x14ac:dyDescent="0.25">
      <c r="A3" s="30" t="s">
        <v>91</v>
      </c>
    </row>
    <row r="4" spans="1:25" s="2" customFormat="1" ht="30" x14ac:dyDescent="0.25">
      <c r="A4" s="9" t="s">
        <v>90</v>
      </c>
      <c r="B4" s="10" t="s">
        <v>25</v>
      </c>
      <c r="C4" s="10" t="s">
        <v>54</v>
      </c>
      <c r="D4" s="10" t="s">
        <v>55</v>
      </c>
      <c r="E4" s="10" t="s">
        <v>56</v>
      </c>
      <c r="F4" s="10" t="s">
        <v>57</v>
      </c>
      <c r="G4" s="10" t="s">
        <v>58</v>
      </c>
      <c r="H4" s="10" t="s">
        <v>59</v>
      </c>
      <c r="I4" s="10" t="s">
        <v>60</v>
      </c>
      <c r="J4" s="10" t="s">
        <v>61</v>
      </c>
      <c r="K4" s="10" t="s">
        <v>62</v>
      </c>
      <c r="L4" s="10" t="s">
        <v>64</v>
      </c>
      <c r="M4" s="10" t="s">
        <v>63</v>
      </c>
      <c r="N4" s="10" t="s">
        <v>65</v>
      </c>
      <c r="O4" s="10" t="s">
        <v>94</v>
      </c>
      <c r="P4" s="10" t="s">
        <v>95</v>
      </c>
      <c r="Q4" s="10" t="s">
        <v>96</v>
      </c>
      <c r="R4" s="10" t="s">
        <v>97</v>
      </c>
      <c r="S4" s="10" t="s">
        <v>98</v>
      </c>
      <c r="T4" s="10" t="s">
        <v>99</v>
      </c>
      <c r="U4" s="10" t="s">
        <v>102</v>
      </c>
      <c r="V4" s="10" t="s">
        <v>103</v>
      </c>
      <c r="W4" s="10" t="s">
        <v>104</v>
      </c>
      <c r="X4" s="10" t="s">
        <v>105</v>
      </c>
      <c r="Y4" s="10" t="s">
        <v>106</v>
      </c>
    </row>
    <row r="5" spans="1:25" s="2" customFormat="1" x14ac:dyDescent="0.25">
      <c r="A5" s="22" t="s">
        <v>51</v>
      </c>
      <c r="B5" s="21"/>
      <c r="C5" s="21"/>
      <c r="D5" s="21"/>
      <c r="E5" s="21"/>
      <c r="F5" s="21"/>
      <c r="G5" s="21"/>
      <c r="H5" s="21"/>
      <c r="I5" s="21"/>
      <c r="J5" s="21"/>
      <c r="K5" s="21"/>
      <c r="L5" s="21"/>
      <c r="M5" s="21"/>
      <c r="N5" s="21"/>
      <c r="O5" s="21"/>
      <c r="P5" s="21"/>
      <c r="Q5" s="21"/>
      <c r="R5" s="21"/>
      <c r="S5" s="21"/>
      <c r="T5" s="21"/>
      <c r="U5" s="21"/>
      <c r="V5" s="21"/>
      <c r="W5" s="21"/>
      <c r="X5" s="21"/>
      <c r="Y5" s="21"/>
    </row>
    <row r="6" spans="1:25" s="27" customFormat="1" ht="66" customHeight="1" x14ac:dyDescent="0.25">
      <c r="A6" s="88" t="s">
        <v>72</v>
      </c>
      <c r="B6" s="28" t="s">
        <v>88</v>
      </c>
      <c r="C6" s="95" t="s">
        <v>89</v>
      </c>
      <c r="D6" s="96"/>
      <c r="E6" s="96"/>
      <c r="F6" s="96"/>
      <c r="G6" s="96"/>
      <c r="H6" s="96"/>
      <c r="I6" s="97"/>
      <c r="J6" s="97"/>
      <c r="K6" s="97"/>
      <c r="L6" s="97"/>
      <c r="M6" s="97"/>
      <c r="N6" s="97"/>
      <c r="O6" s="97"/>
      <c r="P6" s="97"/>
      <c r="Q6" s="97"/>
      <c r="R6" s="97"/>
      <c r="S6" s="97"/>
      <c r="T6" s="97"/>
      <c r="U6" s="97"/>
      <c r="V6" s="97"/>
      <c r="W6" s="97"/>
      <c r="X6" s="98"/>
      <c r="Y6" s="102"/>
    </row>
    <row r="7" spans="1:25" ht="23.25" customHeight="1" x14ac:dyDescent="0.25">
      <c r="A7" s="89"/>
      <c r="B7" s="42" t="s">
        <v>21</v>
      </c>
      <c r="C7" s="99">
        <v>44696</v>
      </c>
      <c r="D7" s="100"/>
      <c r="E7" s="100"/>
      <c r="F7" s="100"/>
      <c r="G7" s="100"/>
      <c r="H7" s="100"/>
      <c r="I7" s="101"/>
      <c r="J7" s="101"/>
      <c r="K7" s="101"/>
      <c r="L7" s="101"/>
      <c r="M7" s="101"/>
      <c r="N7" s="101"/>
      <c r="O7" s="101"/>
      <c r="P7" s="101"/>
      <c r="Q7" s="101"/>
      <c r="R7" s="101"/>
      <c r="S7" s="101"/>
      <c r="T7" s="101"/>
      <c r="U7" s="101"/>
      <c r="V7" s="101"/>
      <c r="W7" s="101"/>
      <c r="X7" s="101"/>
      <c r="Y7" s="103"/>
    </row>
    <row r="8" spans="1:25" ht="23.25" customHeight="1" x14ac:dyDescent="0.25">
      <c r="A8" s="94"/>
      <c r="B8" s="42" t="s">
        <v>22</v>
      </c>
      <c r="C8" s="104">
        <v>44834</v>
      </c>
      <c r="D8" s="105"/>
      <c r="E8" s="105"/>
      <c r="F8" s="105"/>
      <c r="G8" s="105"/>
      <c r="H8" s="105"/>
      <c r="I8" s="106"/>
      <c r="J8" s="106"/>
      <c r="K8" s="106"/>
      <c r="L8" s="106"/>
      <c r="M8" s="106"/>
      <c r="N8" s="106"/>
      <c r="O8" s="106"/>
      <c r="P8" s="106"/>
      <c r="Q8" s="106"/>
      <c r="R8" s="106"/>
      <c r="S8" s="106"/>
      <c r="T8" s="106"/>
      <c r="U8" s="106"/>
      <c r="V8" s="106"/>
      <c r="W8" s="106"/>
      <c r="X8" s="106"/>
      <c r="Y8" s="107"/>
    </row>
    <row r="9" spans="1:25" x14ac:dyDescent="0.25">
      <c r="A9" s="29" t="s">
        <v>11</v>
      </c>
      <c r="B9" s="23"/>
      <c r="C9" s="24"/>
      <c r="D9" s="24"/>
      <c r="E9" s="24"/>
      <c r="F9" s="24"/>
      <c r="G9" s="24"/>
      <c r="H9" s="24"/>
      <c r="I9" s="24"/>
      <c r="J9" s="25"/>
      <c r="K9" s="25"/>
      <c r="L9" s="25"/>
      <c r="M9" s="25"/>
      <c r="N9" s="25"/>
      <c r="O9" s="25"/>
      <c r="P9" s="25"/>
      <c r="Q9" s="25"/>
      <c r="R9" s="25"/>
      <c r="S9" s="25"/>
      <c r="T9" s="25"/>
      <c r="U9" s="25"/>
      <c r="V9" s="25"/>
      <c r="W9" s="25"/>
      <c r="X9" s="25"/>
      <c r="Y9" s="25"/>
    </row>
    <row r="10" spans="1:25" ht="75" x14ac:dyDescent="0.25">
      <c r="A10" s="88" t="s">
        <v>73</v>
      </c>
      <c r="B10" s="28" t="s">
        <v>52</v>
      </c>
      <c r="C10" s="43">
        <v>43928</v>
      </c>
      <c r="D10" s="43">
        <v>43952</v>
      </c>
      <c r="E10" s="43">
        <v>43983</v>
      </c>
      <c r="F10" s="43">
        <v>44013</v>
      </c>
      <c r="G10" s="43">
        <v>44044</v>
      </c>
      <c r="H10" s="43">
        <v>44075</v>
      </c>
      <c r="I10" s="70" t="s">
        <v>101</v>
      </c>
      <c r="J10" s="47"/>
      <c r="K10" s="47"/>
      <c r="L10" s="47"/>
      <c r="M10" s="47"/>
      <c r="N10" s="47"/>
      <c r="O10" s="47"/>
      <c r="P10" s="47"/>
      <c r="Q10" s="47"/>
      <c r="R10" s="47"/>
      <c r="S10" s="47"/>
      <c r="T10" s="47"/>
      <c r="U10" s="47"/>
      <c r="V10" s="47"/>
      <c r="W10" s="47"/>
      <c r="X10" s="47"/>
      <c r="Y10" s="47"/>
    </row>
    <row r="11" spans="1:25" ht="75" x14ac:dyDescent="0.25">
      <c r="A11" s="89"/>
      <c r="B11" s="28" t="s">
        <v>53</v>
      </c>
      <c r="C11" s="43">
        <v>43951</v>
      </c>
      <c r="D11" s="43">
        <v>43982</v>
      </c>
      <c r="E11" s="43">
        <v>44012</v>
      </c>
      <c r="F11" s="43">
        <v>44043</v>
      </c>
      <c r="G11" s="43">
        <v>44058</v>
      </c>
      <c r="H11" s="43">
        <v>44081</v>
      </c>
      <c r="I11" s="70" t="s">
        <v>101</v>
      </c>
      <c r="J11" s="47"/>
      <c r="K11" s="47"/>
      <c r="L11" s="47"/>
      <c r="M11" s="47"/>
      <c r="N11" s="47"/>
      <c r="O11" s="47"/>
      <c r="P11" s="47"/>
      <c r="Q11" s="47"/>
      <c r="R11" s="47"/>
      <c r="S11" s="47"/>
      <c r="T11" s="47"/>
      <c r="U11" s="47"/>
      <c r="V11" s="47"/>
      <c r="W11" s="47"/>
      <c r="X11" s="47"/>
      <c r="Y11" s="47"/>
    </row>
    <row r="12" spans="1:25" ht="150" x14ac:dyDescent="0.25">
      <c r="A12" s="89"/>
      <c r="B12" s="28" t="s">
        <v>69</v>
      </c>
      <c r="C12" s="83" t="s">
        <v>80</v>
      </c>
      <c r="D12" s="84"/>
      <c r="E12" s="84"/>
      <c r="F12" s="84"/>
      <c r="G12" s="85"/>
      <c r="H12" s="48" t="s">
        <v>24</v>
      </c>
      <c r="I12" s="70" t="s">
        <v>101</v>
      </c>
      <c r="J12" s="44"/>
      <c r="K12" s="44"/>
      <c r="L12" s="44"/>
      <c r="M12" s="44"/>
      <c r="N12" s="44"/>
      <c r="O12" s="44"/>
      <c r="P12" s="44"/>
      <c r="Q12" s="44"/>
      <c r="R12" s="44"/>
      <c r="S12" s="44"/>
      <c r="T12" s="44"/>
      <c r="U12" s="44"/>
      <c r="V12" s="44"/>
      <c r="W12" s="44"/>
      <c r="X12" s="44"/>
      <c r="Y12" s="44"/>
    </row>
    <row r="13" spans="1:25" ht="45" x14ac:dyDescent="0.25">
      <c r="A13" s="89"/>
      <c r="B13" s="28" t="s">
        <v>76</v>
      </c>
      <c r="C13" s="48" t="s">
        <v>40</v>
      </c>
      <c r="D13" s="48" t="s">
        <v>40</v>
      </c>
      <c r="E13" s="48" t="s">
        <v>39</v>
      </c>
      <c r="F13" s="48" t="s">
        <v>23</v>
      </c>
      <c r="G13" s="48"/>
      <c r="H13" s="48"/>
      <c r="I13" s="44"/>
      <c r="J13" s="44"/>
      <c r="K13" s="44"/>
      <c r="L13" s="44"/>
      <c r="M13" s="44"/>
      <c r="N13" s="44"/>
      <c r="O13" s="44"/>
      <c r="P13" s="44"/>
      <c r="Q13" s="44"/>
      <c r="R13" s="44"/>
      <c r="S13" s="44"/>
      <c r="T13" s="44"/>
      <c r="U13" s="44"/>
      <c r="V13" s="44"/>
      <c r="W13" s="44"/>
      <c r="X13" s="44"/>
      <c r="Y13" s="44"/>
    </row>
    <row r="14" spans="1:25" ht="90" x14ac:dyDescent="0.25">
      <c r="A14" s="89"/>
      <c r="B14" s="31" t="s">
        <v>66</v>
      </c>
      <c r="C14" s="86" t="s">
        <v>67</v>
      </c>
      <c r="D14" s="87"/>
      <c r="E14" s="49"/>
      <c r="F14" s="49"/>
      <c r="G14" s="49"/>
      <c r="H14" s="49"/>
      <c r="I14" s="50"/>
      <c r="J14" s="50"/>
      <c r="K14" s="50"/>
      <c r="L14" s="50"/>
      <c r="M14" s="50"/>
      <c r="N14" s="50"/>
      <c r="O14" s="50"/>
      <c r="P14" s="50"/>
      <c r="Q14" s="50"/>
      <c r="R14" s="50"/>
      <c r="S14" s="50"/>
      <c r="T14" s="50"/>
      <c r="U14" s="50"/>
      <c r="V14" s="50"/>
      <c r="W14" s="50"/>
      <c r="X14" s="50"/>
      <c r="Y14" s="50"/>
    </row>
    <row r="15" spans="1:25" ht="60" x14ac:dyDescent="0.25">
      <c r="A15" s="9" t="s">
        <v>74</v>
      </c>
      <c r="B15" s="28" t="s">
        <v>75</v>
      </c>
      <c r="C15" s="48" t="str">
        <f t="shared" ref="C15:H15" si="0">CONCATENATE("From ", TEXT(C10,"DD-MMM-YYYY")," to ", TEXT(C11,"DD-MMM-YYYY"))</f>
        <v>From 07-Apr-2020 to 30-Apr-2020</v>
      </c>
      <c r="D15" s="48" t="str">
        <f t="shared" si="0"/>
        <v>From 01-May-2020 to 31-May-2020</v>
      </c>
      <c r="E15" s="48" t="str">
        <f t="shared" si="0"/>
        <v>From 01-Jun-2020 to 30-Jun-2020</v>
      </c>
      <c r="F15" s="48" t="str">
        <f t="shared" si="0"/>
        <v>From 01-Jul-2020 to 31-Jul-2020</v>
      </c>
      <c r="G15" s="48" t="str">
        <f t="shared" si="0"/>
        <v>From 01-Aug-2020 to 15-Aug-2020</v>
      </c>
      <c r="H15" s="48" t="str">
        <f t="shared" si="0"/>
        <v>From 01-Sep-2020 to 07-Sep-2020</v>
      </c>
      <c r="I15" s="70" t="s">
        <v>101</v>
      </c>
      <c r="J15" s="44"/>
      <c r="K15" s="44"/>
      <c r="L15" s="44"/>
      <c r="M15" s="44"/>
      <c r="N15" s="44"/>
      <c r="O15" s="44"/>
      <c r="P15" s="44"/>
      <c r="Q15" s="44"/>
      <c r="R15" s="44"/>
      <c r="S15" s="44"/>
      <c r="T15" s="44"/>
      <c r="U15" s="44"/>
      <c r="V15" s="44"/>
      <c r="W15" s="44"/>
      <c r="X15" s="44"/>
      <c r="Y15" s="44"/>
    </row>
    <row r="16" spans="1:25" ht="90" x14ac:dyDescent="0.25">
      <c r="A16" s="93" t="s">
        <v>26</v>
      </c>
      <c r="B16" s="48" t="s">
        <v>8</v>
      </c>
      <c r="C16" s="45">
        <v>5000</v>
      </c>
      <c r="D16" s="45">
        <v>50000</v>
      </c>
      <c r="E16" s="45">
        <v>50000</v>
      </c>
      <c r="F16" s="45">
        <v>50000</v>
      </c>
      <c r="G16" s="45">
        <f>50000/2</f>
        <v>25000</v>
      </c>
      <c r="H16" s="45">
        <f>50000/30*7</f>
        <v>11666.666666666668</v>
      </c>
      <c r="I16" s="70" t="s">
        <v>101</v>
      </c>
      <c r="J16" s="45"/>
      <c r="K16" s="45"/>
      <c r="L16" s="45"/>
      <c r="M16" s="45"/>
      <c r="N16" s="45"/>
      <c r="O16" s="45"/>
      <c r="P16" s="45"/>
      <c r="Q16" s="45"/>
      <c r="R16" s="45"/>
      <c r="S16" s="45"/>
      <c r="T16" s="45"/>
      <c r="U16" s="45"/>
      <c r="V16" s="45"/>
      <c r="W16" s="45"/>
      <c r="X16" s="45"/>
      <c r="Y16" s="45"/>
    </row>
    <row r="17" spans="1:25" ht="30" x14ac:dyDescent="0.25">
      <c r="A17" s="93"/>
      <c r="B17" s="48" t="s">
        <v>9</v>
      </c>
      <c r="C17" s="45"/>
      <c r="D17" s="45">
        <v>50000</v>
      </c>
      <c r="E17" s="45">
        <v>50000</v>
      </c>
      <c r="F17" s="45">
        <v>50000</v>
      </c>
      <c r="G17" s="45">
        <f t="shared" ref="G17:G18" si="1">50000/2</f>
        <v>25000</v>
      </c>
      <c r="H17" s="45">
        <f t="shared" ref="H17:H18" si="2">50000/30*7</f>
        <v>11666.666666666668</v>
      </c>
      <c r="I17" s="70" t="s">
        <v>101</v>
      </c>
      <c r="J17" s="45"/>
      <c r="K17" s="45"/>
      <c r="L17" s="45"/>
      <c r="M17" s="45"/>
      <c r="N17" s="45"/>
      <c r="O17" s="45"/>
      <c r="P17" s="45"/>
      <c r="Q17" s="45"/>
      <c r="R17" s="45"/>
      <c r="S17" s="45"/>
      <c r="T17" s="45"/>
      <c r="U17" s="45"/>
      <c r="V17" s="45"/>
      <c r="W17" s="45"/>
      <c r="X17" s="45"/>
      <c r="Y17" s="45"/>
    </row>
    <row r="18" spans="1:25" ht="30" x14ac:dyDescent="0.25">
      <c r="A18" s="93"/>
      <c r="B18" s="48" t="s">
        <v>10</v>
      </c>
      <c r="C18" s="45"/>
      <c r="D18" s="45">
        <v>50000</v>
      </c>
      <c r="E18" s="45">
        <v>50000</v>
      </c>
      <c r="F18" s="45">
        <v>50000</v>
      </c>
      <c r="G18" s="45">
        <f t="shared" si="1"/>
        <v>25000</v>
      </c>
      <c r="H18" s="45">
        <f t="shared" si="2"/>
        <v>11666.666666666668</v>
      </c>
      <c r="I18" s="70" t="s">
        <v>101</v>
      </c>
      <c r="J18" s="45"/>
      <c r="K18" s="45"/>
      <c r="L18" s="45"/>
      <c r="M18" s="45"/>
      <c r="N18" s="45"/>
      <c r="O18" s="45"/>
      <c r="P18" s="45"/>
      <c r="Q18" s="45"/>
      <c r="R18" s="45"/>
      <c r="S18" s="45"/>
      <c r="T18" s="45"/>
      <c r="U18" s="45"/>
      <c r="V18" s="45"/>
      <c r="W18" s="45"/>
      <c r="X18" s="45"/>
      <c r="Y18" s="45"/>
    </row>
    <row r="19" spans="1:25" x14ac:dyDescent="0.25">
      <c r="A19" s="93"/>
      <c r="B19" s="48" t="s">
        <v>100</v>
      </c>
      <c r="C19" s="45"/>
      <c r="D19" s="45"/>
      <c r="E19" s="45"/>
      <c r="F19" s="45"/>
      <c r="G19" s="45"/>
      <c r="H19" s="45"/>
      <c r="I19" s="70" t="s">
        <v>101</v>
      </c>
      <c r="J19" s="45"/>
      <c r="K19" s="45"/>
      <c r="L19" s="45"/>
      <c r="M19" s="45"/>
      <c r="N19" s="45"/>
      <c r="O19" s="45"/>
      <c r="P19" s="45"/>
      <c r="Q19" s="45"/>
      <c r="R19" s="45"/>
      <c r="S19" s="45"/>
      <c r="T19" s="45"/>
      <c r="U19" s="45"/>
      <c r="V19" s="45"/>
      <c r="W19" s="45"/>
      <c r="X19" s="45"/>
      <c r="Y19" s="45"/>
    </row>
    <row r="20" spans="1:25" x14ac:dyDescent="0.25">
      <c r="A20" s="93"/>
      <c r="B20" s="46" t="s">
        <v>28</v>
      </c>
      <c r="C20" s="45"/>
      <c r="D20" s="45"/>
      <c r="E20" s="45"/>
      <c r="F20" s="45"/>
      <c r="G20" s="45"/>
      <c r="H20" s="45"/>
      <c r="I20" s="70" t="s">
        <v>101</v>
      </c>
      <c r="J20" s="45"/>
      <c r="K20" s="45"/>
      <c r="L20" s="45"/>
      <c r="M20" s="45"/>
      <c r="N20" s="45"/>
      <c r="O20" s="45"/>
      <c r="P20" s="45"/>
      <c r="Q20" s="45"/>
      <c r="R20" s="45"/>
      <c r="S20" s="45"/>
      <c r="T20" s="45"/>
      <c r="U20" s="45"/>
      <c r="V20" s="45"/>
      <c r="W20" s="45"/>
      <c r="X20" s="45"/>
      <c r="Y20" s="45"/>
    </row>
    <row r="21" spans="1:25" x14ac:dyDescent="0.25">
      <c r="A21" s="93" t="s">
        <v>27</v>
      </c>
      <c r="B21" s="48" t="s">
        <v>12</v>
      </c>
      <c r="C21" s="45">
        <v>5000</v>
      </c>
      <c r="D21" s="45">
        <v>50000</v>
      </c>
      <c r="E21" s="45">
        <v>50000</v>
      </c>
      <c r="F21" s="45">
        <v>50000</v>
      </c>
      <c r="G21" s="45">
        <f t="shared" ref="G21:G26" si="3">50000/2</f>
        <v>25000</v>
      </c>
      <c r="H21" s="45">
        <f t="shared" ref="H21:H25" si="4">50000/30*7</f>
        <v>11666.666666666668</v>
      </c>
      <c r="I21" s="70" t="s">
        <v>101</v>
      </c>
      <c r="J21" s="45"/>
      <c r="K21" s="45"/>
      <c r="L21" s="45"/>
      <c r="M21" s="45"/>
      <c r="N21" s="45"/>
      <c r="O21" s="45"/>
      <c r="P21" s="45"/>
      <c r="Q21" s="45"/>
      <c r="R21" s="45"/>
      <c r="S21" s="45"/>
      <c r="T21" s="45"/>
      <c r="U21" s="45"/>
      <c r="V21" s="45"/>
      <c r="W21" s="45"/>
      <c r="X21" s="45"/>
      <c r="Y21" s="45"/>
    </row>
    <row r="22" spans="1:25" x14ac:dyDescent="0.25">
      <c r="A22" s="93"/>
      <c r="B22" s="48" t="s">
        <v>13</v>
      </c>
      <c r="C22" s="45"/>
      <c r="D22" s="45">
        <v>50000</v>
      </c>
      <c r="E22" s="45">
        <v>50000</v>
      </c>
      <c r="F22" s="45">
        <v>50000</v>
      </c>
      <c r="G22" s="45">
        <f t="shared" si="3"/>
        <v>25000</v>
      </c>
      <c r="H22" s="45">
        <f t="shared" si="4"/>
        <v>11666.666666666668</v>
      </c>
      <c r="I22" s="70" t="s">
        <v>101</v>
      </c>
      <c r="J22" s="45"/>
      <c r="K22" s="45"/>
      <c r="L22" s="45"/>
      <c r="M22" s="45"/>
      <c r="N22" s="45"/>
      <c r="O22" s="45"/>
      <c r="P22" s="45"/>
      <c r="Q22" s="45"/>
      <c r="R22" s="45"/>
      <c r="S22" s="45"/>
      <c r="T22" s="45"/>
      <c r="U22" s="45"/>
      <c r="V22" s="45"/>
      <c r="W22" s="45"/>
      <c r="X22" s="45"/>
      <c r="Y22" s="45"/>
    </row>
    <row r="23" spans="1:25" x14ac:dyDescent="0.25">
      <c r="A23" s="93"/>
      <c r="B23" s="48" t="s">
        <v>14</v>
      </c>
      <c r="C23" s="45"/>
      <c r="D23" s="45">
        <v>50000</v>
      </c>
      <c r="E23" s="45">
        <v>50000</v>
      </c>
      <c r="F23" s="45">
        <v>50000</v>
      </c>
      <c r="G23" s="45">
        <f t="shared" si="3"/>
        <v>25000</v>
      </c>
      <c r="H23" s="45">
        <f t="shared" si="4"/>
        <v>11666.666666666668</v>
      </c>
      <c r="I23" s="70" t="s">
        <v>101</v>
      </c>
      <c r="J23" s="45"/>
      <c r="K23" s="45"/>
      <c r="L23" s="45"/>
      <c r="M23" s="45"/>
      <c r="N23" s="45"/>
      <c r="O23" s="45"/>
      <c r="P23" s="45"/>
      <c r="Q23" s="45"/>
      <c r="R23" s="45"/>
      <c r="S23" s="45"/>
      <c r="T23" s="45"/>
      <c r="U23" s="45"/>
      <c r="V23" s="45"/>
      <c r="W23" s="45"/>
      <c r="X23" s="45"/>
      <c r="Y23" s="45"/>
    </row>
    <row r="24" spans="1:25" x14ac:dyDescent="0.25">
      <c r="A24" s="93"/>
      <c r="B24" s="48" t="s">
        <v>15</v>
      </c>
      <c r="C24" s="45"/>
      <c r="D24" s="45">
        <v>50000</v>
      </c>
      <c r="E24" s="45">
        <v>50000</v>
      </c>
      <c r="F24" s="45">
        <v>50000</v>
      </c>
      <c r="G24" s="45">
        <f t="shared" si="3"/>
        <v>25000</v>
      </c>
      <c r="H24" s="45">
        <f t="shared" si="4"/>
        <v>11666.666666666668</v>
      </c>
      <c r="I24" s="70" t="s">
        <v>101</v>
      </c>
      <c r="J24" s="45"/>
      <c r="K24" s="45"/>
      <c r="L24" s="45"/>
      <c r="M24" s="45"/>
      <c r="N24" s="45"/>
      <c r="O24" s="45"/>
      <c r="P24" s="45"/>
      <c r="Q24" s="45"/>
      <c r="R24" s="45"/>
      <c r="S24" s="45"/>
      <c r="T24" s="45"/>
      <c r="U24" s="45"/>
      <c r="V24" s="45"/>
      <c r="W24" s="45"/>
      <c r="X24" s="45"/>
      <c r="Y24" s="45"/>
    </row>
    <row r="25" spans="1:25" ht="60" x14ac:dyDescent="0.25">
      <c r="A25" s="93"/>
      <c r="B25" s="48" t="s">
        <v>16</v>
      </c>
      <c r="C25" s="45"/>
      <c r="D25" s="45">
        <v>50000</v>
      </c>
      <c r="E25" s="45">
        <v>50000</v>
      </c>
      <c r="F25" s="45">
        <v>50000</v>
      </c>
      <c r="G25" s="45">
        <f t="shared" si="3"/>
        <v>25000</v>
      </c>
      <c r="H25" s="45">
        <f t="shared" si="4"/>
        <v>11666.666666666668</v>
      </c>
      <c r="I25" s="70" t="s">
        <v>101</v>
      </c>
      <c r="J25" s="45"/>
      <c r="K25" s="45"/>
      <c r="L25" s="45"/>
      <c r="M25" s="45"/>
      <c r="N25" s="45"/>
      <c r="O25" s="45"/>
      <c r="P25" s="45"/>
      <c r="Q25" s="45"/>
      <c r="R25" s="45"/>
      <c r="S25" s="45"/>
      <c r="T25" s="45"/>
      <c r="U25" s="45"/>
      <c r="V25" s="45"/>
      <c r="W25" s="45"/>
      <c r="X25" s="45"/>
      <c r="Y25" s="45"/>
    </row>
    <row r="26" spans="1:25" ht="30" x14ac:dyDescent="0.25">
      <c r="A26" s="93"/>
      <c r="B26" s="48" t="s">
        <v>19</v>
      </c>
      <c r="C26" s="45"/>
      <c r="D26" s="45">
        <v>50000</v>
      </c>
      <c r="E26" s="45">
        <v>50000</v>
      </c>
      <c r="F26" s="45">
        <v>50000</v>
      </c>
      <c r="G26" s="45">
        <f t="shared" si="3"/>
        <v>25000</v>
      </c>
      <c r="H26" s="45">
        <f>50000/30*7</f>
        <v>11666.666666666668</v>
      </c>
      <c r="I26" s="70" t="s">
        <v>101</v>
      </c>
      <c r="J26" s="45"/>
      <c r="K26" s="45"/>
      <c r="L26" s="45"/>
      <c r="M26" s="45"/>
      <c r="N26" s="45"/>
      <c r="O26" s="45"/>
      <c r="P26" s="45"/>
      <c r="Q26" s="45"/>
      <c r="R26" s="45"/>
      <c r="S26" s="45"/>
      <c r="T26" s="45"/>
      <c r="U26" s="45"/>
      <c r="V26" s="45"/>
      <c r="W26" s="45"/>
      <c r="X26" s="45"/>
      <c r="Y26" s="45"/>
    </row>
    <row r="27" spans="1:25" x14ac:dyDescent="0.25">
      <c r="A27" s="93"/>
      <c r="B27" s="48" t="s">
        <v>100</v>
      </c>
      <c r="C27" s="45"/>
      <c r="D27" s="45"/>
      <c r="E27" s="45"/>
      <c r="F27" s="45"/>
      <c r="G27" s="45"/>
      <c r="H27" s="45"/>
      <c r="I27" s="70" t="s">
        <v>101</v>
      </c>
      <c r="J27" s="45"/>
      <c r="K27" s="45"/>
      <c r="L27" s="45"/>
      <c r="M27" s="45"/>
      <c r="N27" s="45"/>
      <c r="O27" s="45"/>
      <c r="P27" s="45"/>
      <c r="Q27" s="45"/>
      <c r="R27" s="45"/>
      <c r="S27" s="45"/>
      <c r="T27" s="45"/>
      <c r="U27" s="45"/>
      <c r="V27" s="45"/>
      <c r="W27" s="45"/>
      <c r="X27" s="45"/>
      <c r="Y27" s="45"/>
    </row>
    <row r="28" spans="1:25" x14ac:dyDescent="0.25">
      <c r="A28" s="93"/>
      <c r="B28" s="46" t="s">
        <v>28</v>
      </c>
      <c r="C28" s="45"/>
      <c r="D28" s="45"/>
      <c r="E28" s="45"/>
      <c r="F28" s="45"/>
      <c r="G28" s="45"/>
      <c r="H28" s="45"/>
      <c r="I28" s="70" t="s">
        <v>101</v>
      </c>
      <c r="J28" s="45"/>
      <c r="K28" s="45"/>
      <c r="L28" s="45"/>
      <c r="M28" s="45"/>
      <c r="N28" s="45"/>
      <c r="O28" s="45"/>
      <c r="P28" s="45"/>
      <c r="Q28" s="45"/>
      <c r="R28" s="45"/>
      <c r="S28" s="45"/>
      <c r="T28" s="45"/>
      <c r="U28" s="45"/>
      <c r="V28" s="45"/>
      <c r="W28" s="45"/>
      <c r="X28" s="45"/>
      <c r="Y28" s="45"/>
    </row>
    <row r="29" spans="1:25" ht="32.25" customHeight="1" x14ac:dyDescent="0.25">
      <c r="A29" s="93" t="s">
        <v>29</v>
      </c>
      <c r="B29" s="48" t="s">
        <v>17</v>
      </c>
      <c r="C29" s="45">
        <v>5000</v>
      </c>
      <c r="D29" s="45">
        <v>50000</v>
      </c>
      <c r="E29" s="45">
        <v>50000</v>
      </c>
      <c r="F29" s="45">
        <v>50000</v>
      </c>
      <c r="G29" s="45">
        <f t="shared" ref="G29:G33" si="5">50000/2</f>
        <v>25000</v>
      </c>
      <c r="H29" s="45">
        <f t="shared" ref="H29:H33" si="6">50000/30*7</f>
        <v>11666.666666666668</v>
      </c>
      <c r="I29" s="70" t="s">
        <v>101</v>
      </c>
      <c r="J29" s="45"/>
      <c r="K29" s="45"/>
      <c r="L29" s="45"/>
      <c r="M29" s="45"/>
      <c r="N29" s="45"/>
      <c r="O29" s="45"/>
      <c r="P29" s="45"/>
      <c r="Q29" s="45"/>
      <c r="R29" s="45"/>
      <c r="S29" s="45"/>
      <c r="T29" s="45"/>
      <c r="U29" s="45"/>
      <c r="V29" s="45"/>
      <c r="W29" s="45"/>
      <c r="X29" s="45"/>
      <c r="Y29" s="45"/>
    </row>
    <row r="30" spans="1:25" ht="32.25" customHeight="1" x14ac:dyDescent="0.25">
      <c r="A30" s="93"/>
      <c r="B30" s="48" t="s">
        <v>18</v>
      </c>
      <c r="C30" s="45">
        <v>5000</v>
      </c>
      <c r="D30" s="45">
        <v>50000</v>
      </c>
      <c r="E30" s="45">
        <v>50000</v>
      </c>
      <c r="F30" s="45">
        <v>50000</v>
      </c>
      <c r="G30" s="45">
        <f t="shared" si="5"/>
        <v>25000</v>
      </c>
      <c r="H30" s="45">
        <f t="shared" si="6"/>
        <v>11666.666666666668</v>
      </c>
      <c r="I30" s="70" t="s">
        <v>101</v>
      </c>
      <c r="J30" s="45"/>
      <c r="K30" s="45"/>
      <c r="L30" s="45"/>
      <c r="M30" s="45"/>
      <c r="N30" s="45"/>
      <c r="O30" s="45"/>
      <c r="P30" s="45"/>
      <c r="Q30" s="45"/>
      <c r="R30" s="45"/>
      <c r="S30" s="45"/>
      <c r="T30" s="45"/>
      <c r="U30" s="45"/>
      <c r="V30" s="45"/>
      <c r="W30" s="45"/>
      <c r="X30" s="45"/>
      <c r="Y30" s="45"/>
    </row>
    <row r="31" spans="1:25" ht="32.25" customHeight="1" x14ac:dyDescent="0.25">
      <c r="A31" s="93"/>
      <c r="B31" s="48" t="s">
        <v>100</v>
      </c>
      <c r="C31" s="45"/>
      <c r="D31" s="45"/>
      <c r="E31" s="45"/>
      <c r="F31" s="45"/>
      <c r="G31" s="45"/>
      <c r="H31" s="45"/>
      <c r="I31" s="70" t="s">
        <v>101</v>
      </c>
      <c r="J31" s="45"/>
      <c r="K31" s="45"/>
      <c r="L31" s="45"/>
      <c r="M31" s="45"/>
      <c r="N31" s="45"/>
      <c r="O31" s="45"/>
      <c r="P31" s="45"/>
      <c r="Q31" s="45"/>
      <c r="R31" s="45"/>
      <c r="S31" s="45"/>
      <c r="T31" s="45"/>
      <c r="U31" s="45"/>
      <c r="V31" s="45"/>
      <c r="W31" s="45"/>
      <c r="X31" s="45"/>
      <c r="Y31" s="45"/>
    </row>
    <row r="32" spans="1:25" ht="45" x14ac:dyDescent="0.25">
      <c r="A32" s="90" t="s">
        <v>30</v>
      </c>
      <c r="B32" s="48" t="s">
        <v>50</v>
      </c>
      <c r="C32" s="45">
        <v>5000</v>
      </c>
      <c r="D32" s="45">
        <v>50000</v>
      </c>
      <c r="E32" s="45">
        <v>50000</v>
      </c>
      <c r="F32" s="45">
        <v>50000</v>
      </c>
      <c r="G32" s="45">
        <f t="shared" si="5"/>
        <v>25000</v>
      </c>
      <c r="H32" s="45">
        <f t="shared" si="6"/>
        <v>11666.666666666668</v>
      </c>
      <c r="I32" s="70" t="s">
        <v>101</v>
      </c>
      <c r="J32" s="45"/>
      <c r="K32" s="45"/>
      <c r="L32" s="45"/>
      <c r="M32" s="45"/>
      <c r="N32" s="45"/>
      <c r="O32" s="45"/>
      <c r="P32" s="45"/>
      <c r="Q32" s="45"/>
      <c r="R32" s="45"/>
      <c r="S32" s="45"/>
      <c r="T32" s="45"/>
      <c r="U32" s="45"/>
      <c r="V32" s="45"/>
      <c r="W32" s="45"/>
      <c r="X32" s="45"/>
      <c r="Y32" s="45"/>
    </row>
    <row r="33" spans="1:25" ht="45" x14ac:dyDescent="0.25">
      <c r="A33" s="91"/>
      <c r="B33" s="48" t="s">
        <v>31</v>
      </c>
      <c r="C33" s="45"/>
      <c r="D33" s="45">
        <v>50000</v>
      </c>
      <c r="E33" s="45">
        <v>50000</v>
      </c>
      <c r="F33" s="45">
        <v>50000</v>
      </c>
      <c r="G33" s="45">
        <f t="shared" si="5"/>
        <v>25000</v>
      </c>
      <c r="H33" s="45">
        <f t="shared" si="6"/>
        <v>11666.666666666668</v>
      </c>
      <c r="I33" s="70" t="s">
        <v>101</v>
      </c>
      <c r="J33" s="45"/>
      <c r="K33" s="45"/>
      <c r="L33" s="45"/>
      <c r="M33" s="45"/>
      <c r="N33" s="45"/>
      <c r="O33" s="45"/>
      <c r="P33" s="45"/>
      <c r="Q33" s="45"/>
      <c r="R33" s="45"/>
      <c r="S33" s="45"/>
      <c r="T33" s="45"/>
      <c r="U33" s="45"/>
      <c r="V33" s="45"/>
      <c r="W33" s="45"/>
      <c r="X33" s="45"/>
      <c r="Y33" s="45"/>
    </row>
    <row r="34" spans="1:25" x14ac:dyDescent="0.25">
      <c r="A34" s="92"/>
      <c r="B34" s="48" t="s">
        <v>100</v>
      </c>
      <c r="C34" s="45"/>
      <c r="D34" s="45"/>
      <c r="E34" s="45"/>
      <c r="F34" s="45"/>
      <c r="G34" s="45"/>
      <c r="H34" s="45"/>
      <c r="I34" s="70" t="s">
        <v>101</v>
      </c>
      <c r="J34" s="45"/>
      <c r="K34" s="45"/>
      <c r="L34" s="45"/>
      <c r="M34" s="45"/>
      <c r="N34" s="45"/>
      <c r="O34" s="45"/>
      <c r="P34" s="45"/>
      <c r="Q34" s="45"/>
      <c r="R34" s="45"/>
      <c r="S34" s="45"/>
      <c r="T34" s="45"/>
      <c r="U34" s="45"/>
      <c r="V34" s="45"/>
      <c r="W34" s="45"/>
      <c r="X34" s="45"/>
      <c r="Y34" s="45"/>
    </row>
    <row r="35" spans="1:25" s="1" customFormat="1" ht="15" customHeight="1" x14ac:dyDescent="0.25">
      <c r="A35" s="90" t="s">
        <v>33</v>
      </c>
      <c r="B35" s="7" t="s">
        <v>20</v>
      </c>
      <c r="C35" s="12">
        <f t="shared" ref="C35:N35" si="7">SUM(C16:C34)</f>
        <v>25000</v>
      </c>
      <c r="D35" s="12">
        <f t="shared" si="7"/>
        <v>650000</v>
      </c>
      <c r="E35" s="12">
        <f t="shared" si="7"/>
        <v>650000</v>
      </c>
      <c r="F35" s="12">
        <f t="shared" si="7"/>
        <v>650000</v>
      </c>
      <c r="G35" s="12">
        <f t="shared" si="7"/>
        <v>325000</v>
      </c>
      <c r="H35" s="12">
        <f t="shared" si="7"/>
        <v>151666.66666666669</v>
      </c>
      <c r="I35" s="12">
        <f t="shared" si="7"/>
        <v>0</v>
      </c>
      <c r="J35" s="12">
        <f t="shared" si="7"/>
        <v>0</v>
      </c>
      <c r="K35" s="12">
        <f t="shared" si="7"/>
        <v>0</v>
      </c>
      <c r="L35" s="12">
        <f t="shared" si="7"/>
        <v>0</v>
      </c>
      <c r="M35" s="12">
        <f t="shared" si="7"/>
        <v>0</v>
      </c>
      <c r="N35" s="12">
        <f t="shared" si="7"/>
        <v>0</v>
      </c>
      <c r="O35" s="12">
        <f t="shared" ref="O35:X35" si="8">SUM(O16:O34)</f>
        <v>0</v>
      </c>
      <c r="P35" s="12">
        <f t="shared" si="8"/>
        <v>0</v>
      </c>
      <c r="Q35" s="12">
        <f t="shared" si="8"/>
        <v>0</v>
      </c>
      <c r="R35" s="12">
        <f t="shared" si="8"/>
        <v>0</v>
      </c>
      <c r="S35" s="12">
        <f t="shared" si="8"/>
        <v>0</v>
      </c>
      <c r="T35" s="12">
        <f t="shared" ref="T35:V35" si="9">SUM(T16:T34)</f>
        <v>0</v>
      </c>
      <c r="U35" s="12">
        <f t="shared" si="9"/>
        <v>0</v>
      </c>
      <c r="V35" s="12">
        <f t="shared" si="9"/>
        <v>0</v>
      </c>
      <c r="W35" s="12">
        <f t="shared" si="8"/>
        <v>0</v>
      </c>
      <c r="X35" s="12">
        <f t="shared" si="8"/>
        <v>0</v>
      </c>
      <c r="Y35" s="12">
        <f t="shared" ref="Y35" si="10">SUM(Y16:Y34)</f>
        <v>0</v>
      </c>
    </row>
    <row r="36" spans="1:25" ht="15" customHeight="1" x14ac:dyDescent="0.25">
      <c r="A36" s="91"/>
      <c r="B36" s="8" t="s">
        <v>7</v>
      </c>
      <c r="C36" s="13">
        <f>C35/2</f>
        <v>12500</v>
      </c>
      <c r="D36" s="13">
        <f t="shared" ref="D36:N36" si="11">D35/2</f>
        <v>325000</v>
      </c>
      <c r="E36" s="13">
        <f t="shared" si="11"/>
        <v>325000</v>
      </c>
      <c r="F36" s="13">
        <f t="shared" si="11"/>
        <v>325000</v>
      </c>
      <c r="G36" s="13">
        <f t="shared" si="11"/>
        <v>162500</v>
      </c>
      <c r="H36" s="13">
        <f t="shared" si="11"/>
        <v>75833.333333333343</v>
      </c>
      <c r="I36" s="13">
        <f t="shared" si="11"/>
        <v>0</v>
      </c>
      <c r="J36" s="13">
        <f t="shared" si="11"/>
        <v>0</v>
      </c>
      <c r="K36" s="13">
        <f t="shared" si="11"/>
        <v>0</v>
      </c>
      <c r="L36" s="13">
        <f t="shared" si="11"/>
        <v>0</v>
      </c>
      <c r="M36" s="13">
        <f t="shared" si="11"/>
        <v>0</v>
      </c>
      <c r="N36" s="13">
        <f t="shared" si="11"/>
        <v>0</v>
      </c>
      <c r="O36" s="13">
        <f t="shared" ref="O36:X36" si="12">O35/2</f>
        <v>0</v>
      </c>
      <c r="P36" s="13">
        <f t="shared" si="12"/>
        <v>0</v>
      </c>
      <c r="Q36" s="13">
        <f t="shared" si="12"/>
        <v>0</v>
      </c>
      <c r="R36" s="13">
        <f t="shared" si="12"/>
        <v>0</v>
      </c>
      <c r="S36" s="13">
        <f t="shared" si="12"/>
        <v>0</v>
      </c>
      <c r="T36" s="13">
        <f t="shared" ref="T36:V36" si="13">T35/2</f>
        <v>0</v>
      </c>
      <c r="U36" s="13">
        <f t="shared" si="13"/>
        <v>0</v>
      </c>
      <c r="V36" s="13">
        <f t="shared" si="13"/>
        <v>0</v>
      </c>
      <c r="W36" s="13">
        <f t="shared" si="12"/>
        <v>0</v>
      </c>
      <c r="X36" s="13">
        <f t="shared" si="12"/>
        <v>0</v>
      </c>
      <c r="Y36" s="13">
        <f t="shared" ref="Y36" si="14">Y35/2</f>
        <v>0</v>
      </c>
    </row>
    <row r="37" spans="1:25" ht="15" customHeight="1" x14ac:dyDescent="0.25">
      <c r="A37" s="91"/>
      <c r="B37" s="8" t="s">
        <v>6</v>
      </c>
      <c r="C37" s="51">
        <v>100000000</v>
      </c>
      <c r="D37" s="14">
        <f t="shared" ref="D37:Y37" si="15">$C$37</f>
        <v>100000000</v>
      </c>
      <c r="E37" s="14">
        <f t="shared" si="15"/>
        <v>100000000</v>
      </c>
      <c r="F37" s="14">
        <f t="shared" si="15"/>
        <v>100000000</v>
      </c>
      <c r="G37" s="14">
        <f t="shared" si="15"/>
        <v>100000000</v>
      </c>
      <c r="H37" s="14">
        <f t="shared" si="15"/>
        <v>100000000</v>
      </c>
      <c r="I37" s="14">
        <f t="shared" si="15"/>
        <v>100000000</v>
      </c>
      <c r="J37" s="14">
        <f t="shared" si="15"/>
        <v>100000000</v>
      </c>
      <c r="K37" s="14">
        <f t="shared" si="15"/>
        <v>100000000</v>
      </c>
      <c r="L37" s="14">
        <f t="shared" si="15"/>
        <v>100000000</v>
      </c>
      <c r="M37" s="14">
        <f t="shared" si="15"/>
        <v>100000000</v>
      </c>
      <c r="N37" s="14">
        <f t="shared" si="15"/>
        <v>100000000</v>
      </c>
      <c r="O37" s="14">
        <f t="shared" si="15"/>
        <v>100000000</v>
      </c>
      <c r="P37" s="14">
        <f t="shared" si="15"/>
        <v>100000000</v>
      </c>
      <c r="Q37" s="14">
        <f t="shared" si="15"/>
        <v>100000000</v>
      </c>
      <c r="R37" s="14">
        <f t="shared" si="15"/>
        <v>100000000</v>
      </c>
      <c r="S37" s="14">
        <f t="shared" si="15"/>
        <v>100000000</v>
      </c>
      <c r="T37" s="14">
        <f t="shared" si="15"/>
        <v>100000000</v>
      </c>
      <c r="U37" s="14">
        <f t="shared" si="15"/>
        <v>100000000</v>
      </c>
      <c r="V37" s="14">
        <f t="shared" si="15"/>
        <v>100000000</v>
      </c>
      <c r="W37" s="14">
        <f t="shared" si="15"/>
        <v>100000000</v>
      </c>
      <c r="X37" s="14">
        <f t="shared" si="15"/>
        <v>100000000</v>
      </c>
      <c r="Y37" s="14">
        <f t="shared" si="15"/>
        <v>100000000</v>
      </c>
    </row>
    <row r="38" spans="1:25" x14ac:dyDescent="0.25">
      <c r="A38" s="91"/>
      <c r="B38" s="8" t="s">
        <v>32</v>
      </c>
      <c r="C38" s="51">
        <f>C37*0.2%</f>
        <v>200000</v>
      </c>
      <c r="D38" s="14">
        <f t="shared" ref="D38:Y38" si="16">$C$38</f>
        <v>200000</v>
      </c>
      <c r="E38" s="14">
        <f t="shared" si="16"/>
        <v>200000</v>
      </c>
      <c r="F38" s="14">
        <f t="shared" si="16"/>
        <v>200000</v>
      </c>
      <c r="G38" s="14">
        <f t="shared" si="16"/>
        <v>200000</v>
      </c>
      <c r="H38" s="14">
        <f t="shared" si="16"/>
        <v>200000</v>
      </c>
      <c r="I38" s="14">
        <f t="shared" si="16"/>
        <v>200000</v>
      </c>
      <c r="J38" s="14">
        <f t="shared" si="16"/>
        <v>200000</v>
      </c>
      <c r="K38" s="14">
        <f t="shared" si="16"/>
        <v>200000</v>
      </c>
      <c r="L38" s="14">
        <f t="shared" si="16"/>
        <v>200000</v>
      </c>
      <c r="M38" s="14">
        <f t="shared" si="16"/>
        <v>200000</v>
      </c>
      <c r="N38" s="14">
        <f t="shared" si="16"/>
        <v>200000</v>
      </c>
      <c r="O38" s="14">
        <f t="shared" si="16"/>
        <v>200000</v>
      </c>
      <c r="P38" s="14">
        <f t="shared" si="16"/>
        <v>200000</v>
      </c>
      <c r="Q38" s="14">
        <f t="shared" si="16"/>
        <v>200000</v>
      </c>
      <c r="R38" s="14">
        <f t="shared" si="16"/>
        <v>200000</v>
      </c>
      <c r="S38" s="14">
        <f t="shared" si="16"/>
        <v>200000</v>
      </c>
      <c r="T38" s="14">
        <f t="shared" si="16"/>
        <v>200000</v>
      </c>
      <c r="U38" s="14">
        <f t="shared" si="16"/>
        <v>200000</v>
      </c>
      <c r="V38" s="14">
        <f t="shared" si="16"/>
        <v>200000</v>
      </c>
      <c r="W38" s="14">
        <f t="shared" si="16"/>
        <v>200000</v>
      </c>
      <c r="X38" s="14">
        <f t="shared" si="16"/>
        <v>200000</v>
      </c>
      <c r="Y38" s="14">
        <f t="shared" si="16"/>
        <v>200000</v>
      </c>
    </row>
    <row r="39" spans="1:25" s="1" customFormat="1" ht="30" x14ac:dyDescent="0.25">
      <c r="A39" s="91"/>
      <c r="B39" s="7" t="s">
        <v>36</v>
      </c>
      <c r="C39" s="12">
        <f>IF(C36&gt;C38,C38,C36)</f>
        <v>12500</v>
      </c>
      <c r="D39" s="15">
        <f>IF(D36&gt;D38,D38,D36)</f>
        <v>200000</v>
      </c>
      <c r="E39" s="15">
        <f t="shared" ref="E39:N39" si="17">IF(E36&gt;E38,E38,E36)</f>
        <v>200000</v>
      </c>
      <c r="F39" s="15">
        <f t="shared" si="17"/>
        <v>200000</v>
      </c>
      <c r="G39" s="15">
        <f t="shared" si="17"/>
        <v>162500</v>
      </c>
      <c r="H39" s="15">
        <f t="shared" si="17"/>
        <v>75833.333333333343</v>
      </c>
      <c r="I39" s="15">
        <f t="shared" si="17"/>
        <v>0</v>
      </c>
      <c r="J39" s="15">
        <f t="shared" si="17"/>
        <v>0</v>
      </c>
      <c r="K39" s="15">
        <f t="shared" si="17"/>
        <v>0</v>
      </c>
      <c r="L39" s="15">
        <f t="shared" si="17"/>
        <v>0</v>
      </c>
      <c r="M39" s="15">
        <f t="shared" si="17"/>
        <v>0</v>
      </c>
      <c r="N39" s="12">
        <f t="shared" si="17"/>
        <v>0</v>
      </c>
      <c r="O39" s="12">
        <f t="shared" ref="O39:X39" si="18">IF(O36&gt;O38,O38,O36)</f>
        <v>0</v>
      </c>
      <c r="P39" s="12">
        <f t="shared" si="18"/>
        <v>0</v>
      </c>
      <c r="Q39" s="12">
        <f t="shared" si="18"/>
        <v>0</v>
      </c>
      <c r="R39" s="12">
        <f t="shared" si="18"/>
        <v>0</v>
      </c>
      <c r="S39" s="12">
        <f t="shared" si="18"/>
        <v>0</v>
      </c>
      <c r="T39" s="12">
        <f t="shared" ref="T39:V39" si="19">IF(T36&gt;T38,T38,T36)</f>
        <v>0</v>
      </c>
      <c r="U39" s="12">
        <f t="shared" si="19"/>
        <v>0</v>
      </c>
      <c r="V39" s="12">
        <f t="shared" si="19"/>
        <v>0</v>
      </c>
      <c r="W39" s="12">
        <f t="shared" si="18"/>
        <v>0</v>
      </c>
      <c r="X39" s="12">
        <f t="shared" si="18"/>
        <v>0</v>
      </c>
      <c r="Y39" s="12">
        <f t="shared" ref="Y39" si="20">IF(Y36&gt;Y38,Y38,Y36)</f>
        <v>0</v>
      </c>
    </row>
    <row r="40" spans="1:25" ht="30" customHeight="1" x14ac:dyDescent="0.25">
      <c r="A40" s="92"/>
      <c r="B40" s="7" t="s">
        <v>37</v>
      </c>
      <c r="C40" s="16">
        <f>SUM(C39:Y39)</f>
        <v>850833.33333333337</v>
      </c>
      <c r="D40" s="5"/>
      <c r="E40" s="17"/>
      <c r="F40" s="17"/>
      <c r="G40" s="17"/>
      <c r="H40" s="17"/>
      <c r="I40" s="17"/>
      <c r="J40" s="17"/>
      <c r="K40" s="17"/>
      <c r="L40" s="17"/>
      <c r="M40" s="17"/>
      <c r="N40" s="20"/>
    </row>
    <row r="41" spans="1:25" x14ac:dyDescent="0.25">
      <c r="A41" s="90" t="s">
        <v>34</v>
      </c>
      <c r="B41" s="11" t="s">
        <v>35</v>
      </c>
      <c r="C41" s="18">
        <f>C37*1.8%</f>
        <v>1800000.0000000002</v>
      </c>
      <c r="D41" s="19"/>
      <c r="E41" s="20"/>
      <c r="F41" s="20"/>
      <c r="G41" s="20"/>
      <c r="H41" s="20"/>
      <c r="I41" s="20"/>
      <c r="J41" s="20"/>
      <c r="K41" s="20"/>
      <c r="L41" s="20"/>
      <c r="M41" s="20"/>
      <c r="N41" s="20"/>
    </row>
    <row r="42" spans="1:25" ht="46.5" customHeight="1" x14ac:dyDescent="0.25">
      <c r="A42" s="92"/>
      <c r="B42" s="7" t="s">
        <v>38</v>
      </c>
      <c r="C42" s="12">
        <f>IF(C40&gt;C41,C41,C40)</f>
        <v>850833.33333333337</v>
      </c>
      <c r="D42" s="20"/>
      <c r="E42" s="20"/>
      <c r="F42" s="20"/>
      <c r="G42" s="20"/>
      <c r="H42" s="20"/>
      <c r="I42" s="20"/>
      <c r="J42" s="20"/>
      <c r="K42" s="20"/>
      <c r="L42" s="20"/>
      <c r="M42" s="20"/>
      <c r="N42" s="20"/>
    </row>
  </sheetData>
  <sheetProtection formatCells="0" insertColumns="0" insertRows="0" selectLockedCells="1" sort="0" autoFilter="0"/>
  <mergeCells count="13">
    <mergeCell ref="A35:A40"/>
    <mergeCell ref="A29:A31"/>
    <mergeCell ref="A6:A8"/>
    <mergeCell ref="A41:A42"/>
    <mergeCell ref="A16:A20"/>
    <mergeCell ref="A21:A28"/>
    <mergeCell ref="A32:A34"/>
    <mergeCell ref="C12:G12"/>
    <mergeCell ref="C14:D14"/>
    <mergeCell ref="A10:A14"/>
    <mergeCell ref="C6:Y6"/>
    <mergeCell ref="C7:Y7"/>
    <mergeCell ref="C8:Y8"/>
  </mergeCells>
  <phoneticPr fontId="6" type="noConversion"/>
  <pageMargins left="0.23622047244094491" right="0.23622047244094491" top="0.74803149606299213" bottom="0.74803149606299213" header="0.31496062992125984" footer="0.31496062992125984"/>
  <pageSetup paperSize="8" scale="28" fitToHeight="0" orientation="landscape" r:id="rId1"/>
  <rowBreaks count="1" manualBreakCount="1">
    <brk id="20" max="16383" man="1"/>
  </rowBreaks>
  <ignoredErrors>
    <ignoredError sqref="C38"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Eligibility</vt:lpstr>
      <vt:lpstr>Qualifying costs</vt:lpstr>
      <vt:lpstr>Eligibility!Print_Area</vt:lpstr>
      <vt:lpstr>'Qualifying costs'!Print_Area</vt:lpstr>
      <vt:lpstr>'Qualifying costs'!Print_Titles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Huixian</dc:creator>
  <cp:lastModifiedBy>Kwan Kit WONG (BCA)</cp:lastModifiedBy>
  <cp:lastPrinted>2020-11-23T06:24:42Z</cp:lastPrinted>
  <dcterms:created xsi:type="dcterms:W3CDTF">2020-11-06T13:52:21Z</dcterms:created>
  <dcterms:modified xsi:type="dcterms:W3CDTF">2021-12-26T00:29:20Z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434c4c7-833e-41e4-b0ab-cdb227a2f6f7_Enabled">
    <vt:lpwstr>true</vt:lpwstr>
  </property>
  <property fmtid="{D5CDD505-2E9C-101B-9397-08002B2CF9AE}" pid="3" name="MSIP_Label_5434c4c7-833e-41e4-b0ab-cdb227a2f6f7_SetDate">
    <vt:lpwstr>2021-09-27T08:07:23Z</vt:lpwstr>
  </property>
  <property fmtid="{D5CDD505-2E9C-101B-9397-08002B2CF9AE}" pid="4" name="MSIP_Label_5434c4c7-833e-41e4-b0ab-cdb227a2f6f7_Method">
    <vt:lpwstr>Privileged</vt:lpwstr>
  </property>
  <property fmtid="{D5CDD505-2E9C-101B-9397-08002B2CF9AE}" pid="5" name="MSIP_Label_5434c4c7-833e-41e4-b0ab-cdb227a2f6f7_Name">
    <vt:lpwstr>Official (Open)</vt:lpwstr>
  </property>
  <property fmtid="{D5CDD505-2E9C-101B-9397-08002B2CF9AE}" pid="6" name="MSIP_Label_5434c4c7-833e-41e4-b0ab-cdb227a2f6f7_SiteId">
    <vt:lpwstr>0b11c524-9a1c-4e1b-84cb-6336aefc2243</vt:lpwstr>
  </property>
  <property fmtid="{D5CDD505-2E9C-101B-9397-08002B2CF9AE}" pid="7" name="MSIP_Label_5434c4c7-833e-41e4-b0ab-cdb227a2f6f7_ActionId">
    <vt:lpwstr>40f6bf95-8905-4468-85ab-5f074b6b0246</vt:lpwstr>
  </property>
  <property fmtid="{D5CDD505-2E9C-101B-9397-08002B2CF9AE}" pid="8" name="MSIP_Label_5434c4c7-833e-41e4-b0ab-cdb227a2f6f7_ContentBits">
    <vt:lpwstr>0</vt:lpwstr>
  </property>
</Properties>
</file>